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C:\Users\33674\OneDrive - EEDF\Documents\Plateformes\2022\GAF 2022 2023\16 - Composition du dossier de clôture\"/>
    </mc:Choice>
  </mc:AlternateContent>
  <xr:revisionPtr revIDLastSave="0" documentId="13_ncr:1_{B5B57B31-4847-4A35-865C-228AFA82BDB3}" xr6:coauthVersionLast="47" xr6:coauthVersionMax="47" xr10:uidLastSave="{00000000-0000-0000-0000-000000000000}"/>
  <bookViews>
    <workbookView xWindow="-120" yWindow="-120" windowWidth="19440" windowHeight="15000" tabRatio="952" firstSheet="1" activeTab="1" xr2:uid="{00000000-000D-0000-FFFF-FFFF00000000}"/>
  </bookViews>
  <sheets>
    <sheet name="paramètrage" sheetId="40" state="hidden" r:id="rId1"/>
    <sheet name="1- Coordonnées" sheetId="28" r:id="rId2"/>
    <sheet name="2 - Situation de trésorerie" sheetId="1" r:id="rId3"/>
    <sheet name="3-Rapprochement bancaire" sheetId="11" r:id="rId4"/>
    <sheet name="4-Décompte de monnaie" sheetId="12" r:id="rId5"/>
    <sheet name="5-CAP &amp; PAR EXTERNES" sheetId="22" r:id="rId6"/>
    <sheet name="6-CAP &amp; PAR INTERNES" sheetId="38" r:id="rId7"/>
    <sheet name="7- C&amp;PCDA" sheetId="35" r:id="rId8"/>
    <sheet name="8-Achats importants" sheetId="18" r:id="rId9"/>
    <sheet name="9-valorisation bénévolat" sheetId="41" r:id="rId10"/>
    <sheet name="10-MAD locaux" sheetId="42" r:id="rId11"/>
    <sheet name="11-Compte de résultat" sheetId="13" r:id="rId12"/>
    <sheet name="12-Bilan" sheetId="14" r:id="rId13"/>
    <sheet name="13-Contribution" sheetId="34" r:id="rId14"/>
    <sheet name="14-pièces justificatives" sheetId="19" r:id="rId15"/>
    <sheet name="15 - suivi &amp; modif" sheetId="39" r:id="rId16"/>
  </sheets>
  <definedNames>
    <definedName name="BANQUE">'3-Rapprochement bancaire'!$C$46</definedName>
    <definedName name="CAISSE">'4-Décompte de monnaie'!$D$24</definedName>
    <definedName name="CCA">'7- C&amp;PCDA'!$B$20</definedName>
    <definedName name="PCA">'7- C&amp;PCDA'!$B$39</definedName>
    <definedName name="_xlnm.Print_Area" localSheetId="10">'10-MAD locaux'!$A$1:$B$19</definedName>
    <definedName name="_xlnm.Print_Area" localSheetId="2">'2 - Situation de trésorerie'!$A$1:$F$44</definedName>
    <definedName name="_xlnm.Print_Area" localSheetId="4">'4-Décompte de monnaie'!$A$1:$E$36</definedName>
    <definedName name="_xlnm.Print_Area" localSheetId="8">'8-Achats importants'!$A$1:$H$25</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34" l="1"/>
  <c r="G21" i="13"/>
  <c r="C32" i="13"/>
  <c r="F11" i="1"/>
  <c r="F12" i="1"/>
  <c r="D22" i="1"/>
  <c r="F20" i="1"/>
  <c r="E13" i="1"/>
  <c r="D13" i="1"/>
  <c r="F13" i="1" l="1"/>
  <c r="D20" i="18" l="1"/>
  <c r="F4" i="18"/>
  <c r="F3" i="18"/>
  <c r="E19" i="34"/>
  <c r="C10" i="14"/>
  <c r="B10" i="14"/>
  <c r="B26" i="14" s="1"/>
  <c r="D21" i="13"/>
  <c r="C21" i="13"/>
  <c r="D9" i="13"/>
  <c r="C9" i="13"/>
  <c r="H21" i="13"/>
  <c r="H9" i="13"/>
  <c r="G9" i="13"/>
  <c r="C42" i="11"/>
  <c r="C24" i="11"/>
  <c r="D30" i="1"/>
  <c r="A3" i="34"/>
  <c r="B1" i="42" l="1"/>
  <c r="B1" i="41"/>
  <c r="G48" i="41"/>
  <c r="H48" i="41" s="1"/>
  <c r="G44" i="41"/>
  <c r="H44" i="41" s="1"/>
  <c r="G43" i="41"/>
  <c r="H43" i="41" s="1"/>
  <c r="G42" i="41"/>
  <c r="H42" i="41" s="1"/>
  <c r="G41" i="41"/>
  <c r="H41" i="41" s="1"/>
  <c r="G40" i="41"/>
  <c r="H40" i="41" s="1"/>
  <c r="G39" i="41"/>
  <c r="H39" i="41" s="1"/>
  <c r="G34" i="41"/>
  <c r="H34" i="41" s="1"/>
  <c r="G33" i="41"/>
  <c r="H33" i="41" s="1"/>
  <c r="G32" i="41"/>
  <c r="H32" i="41" s="1"/>
  <c r="G31" i="41"/>
  <c r="H31" i="41" s="1"/>
  <c r="G30" i="41"/>
  <c r="H30" i="41" s="1"/>
  <c r="G29" i="41"/>
  <c r="H29" i="41" s="1"/>
  <c r="G28" i="41"/>
  <c r="H28" i="41" s="1"/>
  <c r="G27" i="41"/>
  <c r="H27" i="41" s="1"/>
  <c r="G26" i="41"/>
  <c r="H26" i="41" s="1"/>
  <c r="G25" i="41"/>
  <c r="H25" i="41" s="1"/>
  <c r="G24" i="41"/>
  <c r="H24" i="41" s="1"/>
  <c r="G23" i="41"/>
  <c r="H23" i="41" s="1"/>
  <c r="G22" i="41"/>
  <c r="H22" i="41" s="1"/>
  <c r="G21" i="41"/>
  <c r="H21" i="41" s="1"/>
  <c r="G20" i="41"/>
  <c r="H20" i="41" s="1"/>
  <c r="G17" i="41"/>
  <c r="H17" i="41" s="1"/>
  <c r="G16" i="41"/>
  <c r="H16" i="41" s="1"/>
  <c r="G15" i="41"/>
  <c r="H15" i="41" s="1"/>
  <c r="G14" i="41"/>
  <c r="H14" i="41" s="1"/>
  <c r="G13" i="41"/>
  <c r="H13" i="41" s="1"/>
  <c r="G12" i="41"/>
  <c r="H12" i="41" s="1"/>
  <c r="H50" i="41" s="1"/>
  <c r="G9" i="41"/>
  <c r="H9" i="41" s="1"/>
  <c r="B1" i="28" l="1"/>
  <c r="A3" i="28"/>
  <c r="H32" i="14"/>
  <c r="H47" i="14" s="1"/>
  <c r="G32" i="14"/>
  <c r="G47" i="14"/>
  <c r="H26" i="14"/>
  <c r="G26" i="14"/>
  <c r="E41" i="14"/>
  <c r="B41" i="14"/>
  <c r="C41" i="14"/>
  <c r="E34" i="14"/>
  <c r="B34" i="14"/>
  <c r="C34" i="14"/>
  <c r="D30" i="14"/>
  <c r="E27" i="14"/>
  <c r="C27" i="14"/>
  <c r="B27" i="14"/>
  <c r="E22" i="14"/>
  <c r="C22" i="14"/>
  <c r="C26" i="14"/>
  <c r="D9" i="14"/>
  <c r="H63" i="13"/>
  <c r="G63" i="13"/>
  <c r="G61" i="13"/>
  <c r="H56" i="13"/>
  <c r="G56" i="13"/>
  <c r="H42" i="13"/>
  <c r="G42" i="13"/>
  <c r="C20" i="18"/>
  <c r="B39" i="35"/>
  <c r="B20" i="35"/>
  <c r="C36" i="38"/>
  <c r="B36" i="38"/>
  <c r="C18" i="38"/>
  <c r="B18" i="38"/>
  <c r="C43" i="22"/>
  <c r="B43" i="22"/>
  <c r="C22" i="22"/>
  <c r="B22" i="22"/>
  <c r="E30" i="1"/>
  <c r="E22" i="1"/>
  <c r="E18" i="34"/>
  <c r="E17" i="34"/>
  <c r="E16" i="34"/>
  <c r="D42" i="14"/>
  <c r="D40" i="14"/>
  <c r="D37" i="14"/>
  <c r="D38" i="14"/>
  <c r="D39" i="14"/>
  <c r="D36" i="14"/>
  <c r="D35" i="14"/>
  <c r="D34" i="14" s="1"/>
  <c r="D33" i="14"/>
  <c r="D32" i="14"/>
  <c r="D29" i="14"/>
  <c r="D28" i="14"/>
  <c r="D27" i="14" s="1"/>
  <c r="D25" i="14"/>
  <c r="D24" i="14"/>
  <c r="D13" i="14"/>
  <c r="D14" i="14"/>
  <c r="D15" i="14"/>
  <c r="D16" i="14"/>
  <c r="D17" i="14"/>
  <c r="D18" i="14"/>
  <c r="D19" i="14"/>
  <c r="D20" i="14"/>
  <c r="D21" i="14"/>
  <c r="D12" i="14"/>
  <c r="H61" i="13"/>
  <c r="H54" i="13"/>
  <c r="G54" i="13"/>
  <c r="C69" i="13"/>
  <c r="D69" i="13"/>
  <c r="D63" i="13"/>
  <c r="C63" i="13"/>
  <c r="D59" i="13"/>
  <c r="C59" i="13"/>
  <c r="D57" i="13"/>
  <c r="C57" i="13"/>
  <c r="D48" i="13"/>
  <c r="C48" i="13"/>
  <c r="C44" i="13"/>
  <c r="D44" i="13"/>
  <c r="D42" i="13"/>
  <c r="C42" i="13"/>
  <c r="D32" i="13"/>
  <c r="F21" i="1"/>
  <c r="F19" i="1"/>
  <c r="A31" i="39"/>
  <c r="A11" i="19"/>
  <c r="A10" i="19"/>
  <c r="A9" i="19"/>
  <c r="A3" i="14"/>
  <c r="E7" i="14"/>
  <c r="H7" i="14"/>
  <c r="G7" i="14"/>
  <c r="B7" i="14"/>
  <c r="A3" i="13"/>
  <c r="H8" i="13"/>
  <c r="G8" i="13"/>
  <c r="D8" i="13"/>
  <c r="C8" i="13"/>
  <c r="A4" i="18"/>
  <c r="A23" i="35"/>
  <c r="A4" i="35"/>
  <c r="A22" i="38"/>
  <c r="A4" i="38"/>
  <c r="A26" i="22"/>
  <c r="A5" i="22"/>
  <c r="A3" i="12"/>
  <c r="A44" i="11"/>
  <c r="A26" i="11"/>
  <c r="A28" i="11"/>
  <c r="A6" i="11"/>
  <c r="E32" i="1"/>
  <c r="D32" i="1"/>
  <c r="E26" i="1"/>
  <c r="D26" i="1"/>
  <c r="E17" i="1"/>
  <c r="D17" i="1"/>
  <c r="E9" i="1"/>
  <c r="D9" i="1"/>
  <c r="A19" i="28"/>
  <c r="A5" i="13"/>
  <c r="E10" i="14"/>
  <c r="E26" i="14" s="1"/>
  <c r="D1" i="12"/>
  <c r="C1" i="12"/>
  <c r="B1" i="12"/>
  <c r="D17" i="12"/>
  <c r="D12" i="12"/>
  <c r="F29" i="1"/>
  <c r="H69" i="13"/>
  <c r="G69" i="13"/>
  <c r="D48" i="14"/>
  <c r="D16" i="12"/>
  <c r="B1" i="11"/>
  <c r="B1" i="1"/>
  <c r="C1" i="39"/>
  <c r="B1" i="38"/>
  <c r="C4" i="11"/>
  <c r="E4" i="11"/>
  <c r="B1" i="34"/>
  <c r="B1" i="35"/>
  <c r="D46" i="14"/>
  <c r="B31" i="14"/>
  <c r="D11" i="14"/>
  <c r="D9" i="12"/>
  <c r="B5" i="14"/>
  <c r="D43" i="14"/>
  <c r="E31" i="14"/>
  <c r="D23" i="14"/>
  <c r="D22" i="14" s="1"/>
  <c r="C31" i="14"/>
  <c r="D31" i="14" s="1"/>
  <c r="B1" i="19"/>
  <c r="B1" i="18"/>
  <c r="B1" i="22"/>
  <c r="D10" i="12"/>
  <c r="D11" i="12"/>
  <c r="D13" i="12"/>
  <c r="D14" i="12"/>
  <c r="D15" i="12"/>
  <c r="D18" i="12"/>
  <c r="D19" i="12"/>
  <c r="D20" i="12"/>
  <c r="D45" i="14"/>
  <c r="D21" i="12"/>
  <c r="D22" i="12"/>
  <c r="D8" i="12"/>
  <c r="D24" i="12" s="1"/>
  <c r="G22" i="14"/>
  <c r="G49" i="14" s="1"/>
  <c r="B47" i="14"/>
  <c r="B49" i="14" s="1"/>
  <c r="C67" i="13"/>
  <c r="C72" i="13" s="1"/>
  <c r="F22" i="1" l="1"/>
  <c r="D41" i="14"/>
  <c r="D47" i="14" s="1"/>
  <c r="E23" i="34"/>
  <c r="G78" i="13"/>
  <c r="C78" i="13"/>
  <c r="G67" i="13"/>
  <c r="G72" i="13" s="1"/>
  <c r="D10" i="14"/>
  <c r="D26" i="14" s="1"/>
  <c r="D49" i="14" s="1"/>
  <c r="G51" i="14" s="1"/>
  <c r="F30" i="1"/>
  <c r="D67" i="13"/>
  <c r="D72" i="13" s="1"/>
  <c r="D78" i="13"/>
  <c r="E34" i="1"/>
  <c r="D34" i="1"/>
  <c r="C48" i="11"/>
  <c r="H78" i="13"/>
  <c r="H67" i="13"/>
  <c r="H72" i="13" s="1"/>
  <c r="C47" i="14"/>
  <c r="C49" i="14" s="1"/>
  <c r="E47" i="14"/>
  <c r="E49" i="14" s="1"/>
  <c r="F34" i="1" l="1"/>
  <c r="C74" i="13"/>
  <c r="C76" i="13" s="1"/>
  <c r="G74" i="13"/>
  <c r="G76" i="13" s="1"/>
  <c r="H74" i="13"/>
  <c r="H76" i="13" s="1"/>
  <c r="D74" i="13"/>
  <c r="H12" i="14" s="1"/>
  <c r="D76" i="13"/>
  <c r="H22" i="14" l="1"/>
  <c r="H49" i="14" s="1"/>
  <c r="H51" i="14" s="1"/>
</calcChain>
</file>

<file path=xl/sharedStrings.xml><?xml version="1.0" encoding="utf-8"?>
<sst xmlns="http://schemas.openxmlformats.org/spreadsheetml/2006/main" count="501" uniqueCount="397">
  <si>
    <r>
      <t xml:space="preserve">Du 1er janvier </t>
    </r>
    <r>
      <rPr>
        <sz val="10"/>
        <color rgb="FFFF0000"/>
        <rFont val="Calibri"/>
        <family val="2"/>
        <scheme val="minor"/>
      </rPr>
      <t>2022</t>
    </r>
    <r>
      <rPr>
        <sz val="10"/>
        <rFont val="Calibri"/>
        <family val="2"/>
        <scheme val="minor"/>
      </rPr>
      <t xml:space="preserve"> au 31 décembre</t>
    </r>
    <r>
      <rPr>
        <sz val="10"/>
        <rFont val="Calibri"/>
        <family val="2"/>
      </rPr>
      <t xml:space="preserve"> </t>
    </r>
    <r>
      <rPr>
        <sz val="10"/>
        <color indexed="10"/>
        <rFont val="Calibri"/>
        <family val="2"/>
      </rPr>
      <t>2022</t>
    </r>
  </si>
  <si>
    <r>
      <t xml:space="preserve">DOSSIER DE CLOTURE DES COMPTES </t>
    </r>
    <r>
      <rPr>
        <sz val="10"/>
        <color indexed="10"/>
        <rFont val="Calibri"/>
        <family val="2"/>
      </rPr>
      <t>2022</t>
    </r>
  </si>
  <si>
    <r>
      <t>Exercice Comptable du 01.01.</t>
    </r>
    <r>
      <rPr>
        <sz val="10"/>
        <color indexed="10"/>
        <rFont val="Calibri"/>
        <family val="2"/>
      </rPr>
      <t>2022</t>
    </r>
    <r>
      <rPr>
        <sz val="10"/>
        <rFont val="Calibri"/>
        <family val="2"/>
      </rPr>
      <t xml:space="preserve"> au 31.12.</t>
    </r>
    <r>
      <rPr>
        <sz val="10"/>
        <color indexed="10"/>
        <rFont val="Calibri"/>
        <family val="2"/>
      </rPr>
      <t>2022</t>
    </r>
  </si>
  <si>
    <r>
      <t xml:space="preserve">Ce document est à transmettre (de préférence par mail) au plus tard pour le 31 janvier </t>
    </r>
    <r>
      <rPr>
        <sz val="10"/>
        <color indexed="10"/>
        <rFont val="Calibri"/>
        <family val="2"/>
      </rPr>
      <t>2023</t>
    </r>
  </si>
  <si>
    <r>
      <t>Solde au 31/12/</t>
    </r>
    <r>
      <rPr>
        <sz val="10"/>
        <color indexed="10"/>
        <rFont val="Calibri"/>
        <family val="2"/>
      </rPr>
      <t>2022</t>
    </r>
  </si>
  <si>
    <r>
      <t>Solde au 31/12/</t>
    </r>
    <r>
      <rPr>
        <sz val="10"/>
        <color indexed="10"/>
        <rFont val="Calibri"/>
        <family val="2"/>
      </rPr>
      <t>2021</t>
    </r>
  </si>
  <si>
    <r>
      <t>Joindre les photocopies de tous les relevés bancaires de ces comptes hors BRED pour la période du 01/12/</t>
    </r>
    <r>
      <rPr>
        <sz val="10"/>
        <color indexed="10"/>
        <rFont val="Calibri"/>
        <family val="2"/>
      </rPr>
      <t>2021</t>
    </r>
    <r>
      <rPr>
        <sz val="10"/>
        <rFont val="Calibri"/>
        <family val="2"/>
      </rPr>
      <t xml:space="preserve"> au 31/12/</t>
    </r>
    <r>
      <rPr>
        <sz val="10"/>
        <color indexed="10"/>
        <rFont val="Calibri"/>
        <family val="2"/>
      </rPr>
      <t>2022</t>
    </r>
  </si>
  <si>
    <r>
      <t>Liste des chèques émis au plus tard le 31/12/</t>
    </r>
    <r>
      <rPr>
        <sz val="10"/>
        <color indexed="10"/>
        <rFont val="Calibri"/>
        <family val="2"/>
      </rPr>
      <t>2022</t>
    </r>
    <r>
      <rPr>
        <sz val="10"/>
        <rFont val="Calibri"/>
        <family val="2"/>
      </rPr>
      <t xml:space="preserve"> et non débités sur le relevé de banque au 31/12/</t>
    </r>
    <r>
      <rPr>
        <sz val="10"/>
        <color indexed="10"/>
        <rFont val="Calibri"/>
        <family val="2"/>
      </rPr>
      <t>2022</t>
    </r>
  </si>
  <si>
    <r>
      <t>Liste des encaissements effectués au plus tard le 31/12/</t>
    </r>
    <r>
      <rPr>
        <sz val="10"/>
        <color indexed="10"/>
        <rFont val="Calibri"/>
        <family val="2"/>
      </rPr>
      <t>2022</t>
    </r>
    <r>
      <rPr>
        <sz val="10"/>
        <rFont val="Calibri"/>
        <family val="2"/>
      </rPr>
      <t xml:space="preserve"> et non crédités sur le relevé de banque au 31/12/</t>
    </r>
    <r>
      <rPr>
        <sz val="10"/>
        <color indexed="10"/>
        <rFont val="Calibri"/>
        <family val="2"/>
      </rPr>
      <t>2022</t>
    </r>
  </si>
  <si>
    <r>
      <t>Les chèques apparaissant au rapprochement bancaire du 31/12/</t>
    </r>
    <r>
      <rPr>
        <sz val="10"/>
        <color indexed="10"/>
        <rFont val="Calibri"/>
        <family val="2"/>
      </rPr>
      <t>2021</t>
    </r>
    <r>
      <rPr>
        <sz val="10"/>
        <rFont val="Calibri"/>
        <family val="2"/>
      </rPr>
      <t xml:space="preserve"> et qui ne sont toujours pas débités au 31/12/</t>
    </r>
    <r>
      <rPr>
        <sz val="10"/>
        <color indexed="10"/>
        <rFont val="Calibri"/>
        <family val="2"/>
      </rPr>
      <t xml:space="preserve">2022 </t>
    </r>
    <r>
      <rPr>
        <sz val="10"/>
        <rFont val="Calibri"/>
        <family val="2"/>
      </rPr>
      <t>doivent être reportés sur ce document s'ils n'ont pas été annulés (contrepassés) en comptabilité.</t>
    </r>
  </si>
  <si>
    <r>
      <t>Solde du relevé de banque au 31/12/</t>
    </r>
    <r>
      <rPr>
        <sz val="10"/>
        <color indexed="10"/>
        <rFont val="Calibri"/>
        <family val="2"/>
      </rPr>
      <t>2022</t>
    </r>
  </si>
  <si>
    <r>
      <t>Il est préférable de ne pas avoir de caisse au 31/12/</t>
    </r>
    <r>
      <rPr>
        <sz val="10"/>
        <color indexed="10"/>
        <rFont val="Calibri"/>
        <family val="2"/>
      </rPr>
      <t>2022</t>
    </r>
    <r>
      <rPr>
        <sz val="10"/>
        <rFont val="Calibri"/>
        <family val="2"/>
      </rPr>
      <t xml:space="preserve"> et donc de la déposer en banque en décembre. En cours d'année, il est conseillé de ne conserver qu'un minimum de liquidité (inférieure à 500€)</t>
    </r>
  </si>
  <si>
    <r>
      <t xml:space="preserve">Liste des dépenses rattachées à l'exercice </t>
    </r>
    <r>
      <rPr>
        <sz val="10"/>
        <color indexed="10"/>
        <rFont val="Calibri"/>
        <family val="2"/>
      </rPr>
      <t>2022</t>
    </r>
    <r>
      <rPr>
        <sz val="10"/>
        <rFont val="Calibri"/>
        <family val="2"/>
      </rPr>
      <t xml:space="preserve"> et qui n'ont pas été payées au 31/12/</t>
    </r>
    <r>
      <rPr>
        <sz val="10"/>
        <color indexed="10"/>
        <rFont val="Calibri"/>
        <family val="2"/>
      </rPr>
      <t>2022</t>
    </r>
  </si>
  <si>
    <r>
      <t xml:space="preserve">Liste des recettes rattachées à l'exercice </t>
    </r>
    <r>
      <rPr>
        <sz val="10"/>
        <color indexed="10"/>
        <rFont val="Calibri"/>
        <family val="2"/>
      </rPr>
      <t>2022</t>
    </r>
    <r>
      <rPr>
        <sz val="10"/>
        <rFont val="Calibri"/>
        <family val="2"/>
      </rPr>
      <t xml:space="preserve"> et qui n'ont pas été reçues au 31/12/</t>
    </r>
    <r>
      <rPr>
        <sz val="10"/>
        <color indexed="10"/>
        <rFont val="Calibri"/>
        <family val="2"/>
      </rPr>
      <t>2022</t>
    </r>
  </si>
  <si>
    <r>
      <t xml:space="preserve">Il s'agit de charges réglées en </t>
    </r>
    <r>
      <rPr>
        <sz val="10"/>
        <color indexed="10"/>
        <rFont val="Calibri"/>
        <family val="2"/>
      </rPr>
      <t>2022</t>
    </r>
    <r>
      <rPr>
        <sz val="10"/>
        <rFont val="Calibri"/>
        <family val="2"/>
      </rPr>
      <t xml:space="preserve"> à imputer à une autre année future (2023-2024….)</t>
    </r>
  </si>
  <si>
    <r>
      <t>Il s'agit de produits encaissés en 2022 à imputer à une autre année (</t>
    </r>
    <r>
      <rPr>
        <sz val="10"/>
        <color indexed="10"/>
        <rFont val="Calibri"/>
        <family val="2"/>
      </rPr>
      <t>2023-2024</t>
    </r>
    <r>
      <rPr>
        <sz val="10"/>
        <rFont val="Calibri"/>
        <family val="2"/>
      </rPr>
      <t>….)</t>
    </r>
  </si>
  <si>
    <r>
      <t>Lister les achats de matériel (tels que tentes, vélos,....)  effectués entre le 01/01/</t>
    </r>
    <r>
      <rPr>
        <sz val="10"/>
        <color indexed="10"/>
        <rFont val="Calibri"/>
        <family val="2"/>
      </rPr>
      <t xml:space="preserve">2022 </t>
    </r>
    <r>
      <rPr>
        <sz val="10"/>
        <rFont val="Calibri"/>
        <family val="2"/>
      </rPr>
      <t>et le 31/12/</t>
    </r>
    <r>
      <rPr>
        <sz val="10"/>
        <color indexed="10"/>
        <rFont val="Calibri"/>
        <family val="2"/>
      </rPr>
      <t>2022</t>
    </r>
  </si>
  <si>
    <t>8.2 Immobilisations sorties en 2022</t>
  </si>
  <si>
    <r>
      <t xml:space="preserve">Si vous avez des immobilisations sorties ou à sortir en </t>
    </r>
    <r>
      <rPr>
        <sz val="10"/>
        <color indexed="10"/>
        <rFont val="Calibri"/>
        <family val="2"/>
      </rPr>
      <t>2022</t>
    </r>
    <r>
      <rPr>
        <sz val="10"/>
        <rFont val="Calibri"/>
        <family val="2"/>
      </rPr>
      <t>, par exemple une tente qui n'est plus en état, pensez à le spécifier pour que l'on puisse actualiser votre bilan vous devez être sûr que les immobilisations présentes dans votre bilan sont encore detenues par votre SLA</t>
    </r>
  </si>
  <si>
    <r>
      <t>au 31/12/</t>
    </r>
    <r>
      <rPr>
        <sz val="10"/>
        <color indexed="10"/>
        <rFont val="Calibri"/>
        <family val="2"/>
      </rPr>
      <t>2022</t>
    </r>
  </si>
  <si>
    <r>
      <t xml:space="preserve">Copie des relevés bancaires historique de décembre </t>
    </r>
    <r>
      <rPr>
        <sz val="10"/>
        <color indexed="10"/>
        <rFont val="Calibri"/>
        <family val="2"/>
      </rPr>
      <t>2022</t>
    </r>
    <r>
      <rPr>
        <sz val="10"/>
        <rFont val="Calibri"/>
        <family val="2"/>
      </rPr>
      <t xml:space="preserve"> pour chaque compte bancaire BRED</t>
    </r>
  </si>
  <si>
    <r>
      <t xml:space="preserve">Pour les comptes HORS BRED, copies de tous les relevés bancaires de l'année </t>
    </r>
    <r>
      <rPr>
        <sz val="10"/>
        <color indexed="10"/>
        <rFont val="Calibri"/>
        <family val="2"/>
      </rPr>
      <t>2022</t>
    </r>
  </si>
  <si>
    <r>
      <rPr>
        <sz val="10"/>
        <color rgb="FF000000"/>
        <rFont val="Calibri"/>
        <family val="2"/>
      </rPr>
      <t>Copie des pièces correspondant aux écritures figurant sur l'état de rapprochement au 31/12/</t>
    </r>
    <r>
      <rPr>
        <sz val="10"/>
        <color rgb="FFFF0000"/>
        <rFont val="Calibri"/>
        <family val="2"/>
      </rPr>
      <t>2022</t>
    </r>
    <r>
      <rPr>
        <sz val="10"/>
        <color rgb="FF000000"/>
        <rFont val="Calibri"/>
        <family val="2"/>
      </rPr>
      <t xml:space="preserve"> (Cf Page 3)</t>
    </r>
  </si>
  <si>
    <r>
      <t xml:space="preserve">Le camp </t>
    </r>
    <r>
      <rPr>
        <sz val="10"/>
        <color indexed="10"/>
        <rFont val="Arial"/>
        <family val="2"/>
      </rPr>
      <t>2022</t>
    </r>
    <r>
      <rPr>
        <sz val="10"/>
        <rFont val="Arial"/>
        <family val="2"/>
      </rPr>
      <t xml:space="preserve"> : écart entre BP et réalisé : </t>
    </r>
  </si>
  <si>
    <r>
      <rPr>
        <sz val="10"/>
        <color rgb="FF000000"/>
        <rFont val="Calibri"/>
        <family val="2"/>
      </rPr>
      <t xml:space="preserve">13. Contribution EEDF </t>
    </r>
    <r>
      <rPr>
        <sz val="10"/>
        <color rgb="FFFF0000"/>
        <rFont val="Calibri"/>
        <family val="2"/>
      </rPr>
      <t>2023</t>
    </r>
  </si>
  <si>
    <t xml:space="preserve">Nom de la structure EEDF : </t>
  </si>
  <si>
    <t>EEDF -</t>
  </si>
  <si>
    <t xml:space="preserve">Région d'origine : </t>
  </si>
  <si>
    <t xml:space="preserve">Outil comptable utilisé : </t>
  </si>
  <si>
    <r>
      <t>Trésorier de la structure</t>
    </r>
    <r>
      <rPr>
        <b/>
        <sz val="14"/>
        <rFont val="Calibri"/>
        <family val="2"/>
      </rPr>
      <t xml:space="preserve"> :</t>
    </r>
  </si>
  <si>
    <t>Prénom :</t>
  </si>
  <si>
    <t xml:space="preserve"> Nom :</t>
  </si>
  <si>
    <t>Téléphone :</t>
  </si>
  <si>
    <t>E-mail :</t>
  </si>
  <si>
    <t>à votre Trésorier Régional - TR</t>
  </si>
  <si>
    <t>&amp; Coordinateur Administratif et Financier Territorial - CAFT</t>
  </si>
  <si>
    <t>Pour tout renseignement, aide ou conseil, vous pouvez contacter :</t>
  </si>
  <si>
    <t>        -  Votre Coordinateur Administratif et Financier Territorial - CAFT</t>
  </si>
  <si>
    <t>       -   Votre Trésorier.e Régional.e</t>
  </si>
  <si>
    <t xml:space="preserve">COORDONNEES  CAFT </t>
  </si>
  <si>
    <t>COORDONNEES TRESORIER.E REGIONAL.E</t>
  </si>
  <si>
    <t>Nom</t>
  </si>
  <si>
    <t>Prénom</t>
  </si>
  <si>
    <t xml:space="preserve">Téléphone </t>
  </si>
  <si>
    <t>E-mail</t>
  </si>
  <si>
    <t>Adresse postale</t>
  </si>
  <si>
    <t>Structure EEDF :</t>
  </si>
  <si>
    <t>2 - Situation de trésorerie de la structure</t>
  </si>
  <si>
    <t>Mettre un signe + si le solde de compte est positif et un signe - si le solde de compte est négatif.</t>
  </si>
  <si>
    <t>2.1.  Les comptes de banque BRED</t>
  </si>
  <si>
    <t xml:space="preserve"> Vous devez mentionner tous les comptes existants </t>
  </si>
  <si>
    <t>Intitulé du compte</t>
  </si>
  <si>
    <t>N° du compte</t>
  </si>
  <si>
    <t>Variation de trésorerie</t>
  </si>
  <si>
    <t>TOTAL   A</t>
  </si>
  <si>
    <t>2.2. Les comptes de caisse</t>
  </si>
  <si>
    <t>Nom de la (les) caisse(s)</t>
  </si>
  <si>
    <t>TOTAL   B</t>
  </si>
  <si>
    <t>2.3. Les autres comptes (CAT - autres banques)</t>
  </si>
  <si>
    <t>Nature du compte</t>
  </si>
  <si>
    <t>N°du compte</t>
  </si>
  <si>
    <t>CAT EEDF</t>
  </si>
  <si>
    <t>TOTAL   C</t>
  </si>
  <si>
    <t>Trésorerie consolidée (A+B+C)</t>
  </si>
  <si>
    <t>Attestation d'absence de comptes bancaires hors BRED</t>
  </si>
  <si>
    <t>En tant que responsables de l'arrêté des comptes du groupe, nous affirmons en toute bonne foi et au mieux de notre connaissance qu'aucun compte bancaire ayant enregistré des opérations en rapport avec l'activité de l'association EEDF, n'est ouvert dans un établissement bancaire autre que la BRED.</t>
  </si>
  <si>
    <t>Trésorier.e (Nom, Prénom)</t>
  </si>
  <si>
    <t>Responsable du groupe (Nom, Prénom)</t>
  </si>
  <si>
    <t>Signature :</t>
  </si>
  <si>
    <t>Structure :</t>
  </si>
  <si>
    <t>3. RAPPROCHEMENT BANCAIRE</t>
  </si>
  <si>
    <t>Libellé et n° de compte bancaire :</t>
  </si>
  <si>
    <t>Date d'émission du chèque</t>
  </si>
  <si>
    <t>Objet de la dépense</t>
  </si>
  <si>
    <t>Montant</t>
  </si>
  <si>
    <t>EEDF</t>
  </si>
  <si>
    <t>AUTRES</t>
  </si>
  <si>
    <t xml:space="preserve">Cette dépense a-t-elle été enregistrée dans le compte de résultat ? </t>
  </si>
  <si>
    <t>Mettre une croix dans la case</t>
  </si>
  <si>
    <t>OUI</t>
  </si>
  <si>
    <t xml:space="preserve">NON </t>
  </si>
  <si>
    <t xml:space="preserve">Total A </t>
  </si>
  <si>
    <t>(1)</t>
  </si>
  <si>
    <t>Date d'encaissement</t>
  </si>
  <si>
    <t>Objet de la recette</t>
  </si>
  <si>
    <t>Cette recette a-t-elle été enregistrée dans le compte de résultat ?</t>
  </si>
  <si>
    <t>Total B</t>
  </si>
  <si>
    <t>(2)</t>
  </si>
  <si>
    <t>(3)</t>
  </si>
  <si>
    <t>Solde de votre compte bancaire en comptabilité</t>
  </si>
  <si>
    <t>(4)</t>
  </si>
  <si>
    <t>(3)-(1)+(2)</t>
  </si>
  <si>
    <t>(5)</t>
  </si>
  <si>
    <t>Si (4) = (5) le rapprochement bancaire est bon</t>
  </si>
  <si>
    <t>Si (4) Différent de (5) il y a une erreur qu'il faut retrouver</t>
  </si>
  <si>
    <t>Fait le ……/…./……</t>
  </si>
  <si>
    <t>Signature du comptable qui a réalisé le rapprochement bancaire</t>
  </si>
  <si>
    <t>Visa du trésorier Local</t>
  </si>
  <si>
    <t xml:space="preserve">Structure : </t>
  </si>
  <si>
    <t>4. Décompte de caisse</t>
  </si>
  <si>
    <t>A signer obligatoirement pour en attester le montant</t>
  </si>
  <si>
    <t>Décompte de monnaie effectué le :</t>
  </si>
  <si>
    <t>Nombre</t>
  </si>
  <si>
    <t>TOTAL</t>
  </si>
  <si>
    <t>Solde de caisse en comptabilité</t>
  </si>
  <si>
    <t>Fait le</t>
  </si>
  <si>
    <t xml:space="preserve"> ..../..../....</t>
  </si>
  <si>
    <r>
      <rPr>
        <b/>
        <u/>
        <sz val="10"/>
        <rFont val="Calibri"/>
        <family val="2"/>
      </rPr>
      <t>Signature obligatoir</t>
    </r>
    <r>
      <rPr>
        <b/>
        <sz val="10"/>
        <rFont val="Calibri"/>
        <family val="2"/>
      </rPr>
      <t>e</t>
    </r>
    <r>
      <rPr>
        <sz val="10"/>
        <rFont val="Calibri"/>
        <family val="2"/>
      </rPr>
      <t xml:space="preserve"> de la personne  ayant effectué le décompte de monnaie :</t>
    </r>
  </si>
  <si>
    <t>Visa du trésorier local :</t>
  </si>
  <si>
    <t>STRUCTURE :</t>
  </si>
  <si>
    <t>5.1 - Charges à payer externes</t>
  </si>
  <si>
    <t>(EXTERNES = NON EEDF)</t>
  </si>
  <si>
    <t>NATURE DE LA DEPENSE</t>
  </si>
  <si>
    <t>Cette charge a été enregistrée dans le compte de résultat</t>
  </si>
  <si>
    <t>Cette charge n'a pas été enregistrée dans le compte de résultat</t>
  </si>
  <si>
    <t>MONTANT</t>
  </si>
  <si>
    <t>TOTAL CHARGES A PAYER</t>
  </si>
  <si>
    <t>5.2 - Produits à recevoir externes</t>
  </si>
  <si>
    <t>NATURE DE LA RECETTE</t>
  </si>
  <si>
    <t>Ce produit a été enregistré dans le compte de résultat</t>
  </si>
  <si>
    <t>Ce produit n'a pas été enregistré dans le compte de résultat</t>
  </si>
  <si>
    <t>TOTAL PRODUIT A RECEVOIR</t>
  </si>
  <si>
    <t>6.1 - Charges à payer à EEDF</t>
  </si>
  <si>
    <t>NOM DE LA STRUCTURE EEDF</t>
  </si>
  <si>
    <t>6.2- Produits à recevoir de EEDF</t>
  </si>
  <si>
    <t>TOTAL PRODUITS A RECEVOIR</t>
  </si>
  <si>
    <t>7.1 - Charges constatées d'avance</t>
  </si>
  <si>
    <t>Par exemple : réservation de billet d'avion, acompte pour une location immobilière future…</t>
  </si>
  <si>
    <t>Attention cette charge ne doit pas être comptabilisée en charge dans le résultat mais en compte de bilan.</t>
  </si>
  <si>
    <t>Mettre nom et joindre justificatif</t>
  </si>
  <si>
    <t>Exercice à imputer</t>
  </si>
  <si>
    <t>PAYE à EEDF</t>
  </si>
  <si>
    <t>PAYE à AUTRE</t>
  </si>
  <si>
    <t>TOTAL CHARGES CONSTATEES D'AVANCE</t>
  </si>
  <si>
    <t>7.2 - Produits constatés d'avance</t>
  </si>
  <si>
    <t>Par exemple : acompte à une inscription, acompte reçu pour une location immobilière future…</t>
  </si>
  <si>
    <t>Attention ce produit ne doit pas être comptabilsé dans le résultat mais en compte de bilan</t>
  </si>
  <si>
    <t>NATURE DU PRODUIT</t>
  </si>
  <si>
    <t>PAYE par EEDF</t>
  </si>
  <si>
    <t>PAYE par AUTRE</t>
  </si>
  <si>
    <t>TOTAL PRODUITS CONSTATES D'AVANCE</t>
  </si>
  <si>
    <t>8.1 Achats de matériels importants effectués durant l'exercice</t>
  </si>
  <si>
    <t>Date de l'achat</t>
  </si>
  <si>
    <t>Nature de l'achat (ordinateur, tente, vélos, véhicule…)</t>
  </si>
  <si>
    <t>Cette dépense a été enregistrée en CHARGE</t>
  </si>
  <si>
    <t>Cette dépense a été enregistrée en IMMOBILISATION</t>
  </si>
  <si>
    <t>Immobilisations</t>
  </si>
  <si>
    <t>Vendues (préciser le prix de vente)</t>
  </si>
  <si>
    <t>Mise au rebut (mettre un X)</t>
  </si>
  <si>
    <t>Joindre impérativement les photocopies des factures de ces achats</t>
  </si>
  <si>
    <t>9. VALORISATION DU BENEVOLAT</t>
  </si>
  <si>
    <t>Pour valoriser comptablement le bénévolat, l'association doit pouvoir :</t>
  </si>
  <si>
    <r>
      <rPr>
        <b/>
        <sz val="10"/>
        <color theme="1"/>
        <rFont val="Calibri"/>
        <family val="2"/>
        <scheme val="minor"/>
      </rPr>
      <t>Quantifier</t>
    </r>
    <r>
      <rPr>
        <sz val="10"/>
        <rFont val="Arial"/>
        <family val="2"/>
      </rPr>
      <t xml:space="preserve"> le temps bénévole (ex : nombre d'heures effectuées par X bénévoles)</t>
    </r>
  </si>
  <si>
    <r>
      <rPr>
        <b/>
        <sz val="10"/>
        <color theme="1"/>
        <rFont val="Calibri"/>
        <family val="2"/>
        <scheme val="minor"/>
      </rPr>
      <t>Valoriser</t>
    </r>
    <r>
      <rPr>
        <sz val="10"/>
        <rFont val="Arial"/>
        <family val="2"/>
      </rPr>
      <t xml:space="preserve"> ce temps de bénévolat (ex : application d'un taux horaire)</t>
    </r>
  </si>
  <si>
    <t>Montant du SMIC horaire brut</t>
  </si>
  <si>
    <t>Fontion bénévole</t>
  </si>
  <si>
    <t>Nombre d'heure
 mensuelle de bénévolat</t>
  </si>
  <si>
    <t>Nbre de mois de bénévolat</t>
  </si>
  <si>
    <t>SMIC horaire brut</t>
  </si>
  <si>
    <t>VALORISATION</t>
  </si>
  <si>
    <t>exemple</t>
  </si>
  <si>
    <t>EQUIPE REGIONALE</t>
  </si>
  <si>
    <t>RESPONSABLE REGIONAL</t>
  </si>
  <si>
    <t>TRESORIER REGIONAL</t>
  </si>
  <si>
    <t>MEMBRE EQUIPE REGIONAL</t>
  </si>
  <si>
    <t>AUTRE FONCTION (la nommer)</t>
  </si>
  <si>
    <t>EQUIPE LOCALE</t>
  </si>
  <si>
    <t>RESPONSABLE STRUCTURE LOCALE</t>
  </si>
  <si>
    <t>TRESORIER STRUCTURE LOCALE</t>
  </si>
  <si>
    <t>MEMBRE STRUCTURE LOCALE</t>
  </si>
  <si>
    <t>….</t>
  </si>
  <si>
    <t>RESPONSABLE d'ANIMATION (RESPONS')</t>
  </si>
  <si>
    <t>EQUIPE DE CENTRE OU TERRAIN</t>
  </si>
  <si>
    <t>RESPONSABLE COMITE GESTION ET d'ANIMATION</t>
  </si>
  <si>
    <t>TRESORIER COMITE GESTION ET d'ANIMATION</t>
  </si>
  <si>
    <t>MEMBRE COMITE GESTION ET d'ANIMATION</t>
  </si>
  <si>
    <r>
      <rPr>
        <b/>
        <sz val="14"/>
        <color rgb="FF201F1E"/>
        <rFont val="Calibri"/>
        <family val="2"/>
      </rPr>
      <t>10.</t>
    </r>
    <r>
      <rPr>
        <b/>
        <sz val="14"/>
        <color rgb="FF201F1E"/>
        <rFont val="Times New Roman"/>
        <family val="1"/>
      </rPr>
      <t> </t>
    </r>
    <r>
      <rPr>
        <b/>
        <sz val="14"/>
        <color rgb="FF201F1E"/>
        <rFont val="Calibri"/>
        <family val="2"/>
      </rPr>
      <t>MISE A DISPOSITION DE LOCAUX</t>
    </r>
  </si>
  <si>
    <t>ADRESSE DU LOCAL</t>
  </si>
  <si>
    <t>CODE POSTAL - VILLE</t>
  </si>
  <si>
    <t>Mise à dispo gracieusement ou pour une valeur symbolique par </t>
  </si>
  <si>
    <t>Nombre de mètre carré du local</t>
  </si>
  <si>
    <t>Compte de résultat</t>
  </si>
  <si>
    <t>n° de</t>
  </si>
  <si>
    <t>CHARGES</t>
  </si>
  <si>
    <t>Exercice</t>
  </si>
  <si>
    <t>PRODUITS</t>
  </si>
  <si>
    <t>compte</t>
  </si>
  <si>
    <t>Achats</t>
  </si>
  <si>
    <t>Ventes de produits et prestations</t>
  </si>
  <si>
    <t>Prestations éducatives</t>
  </si>
  <si>
    <t>Participation aux camps, activités</t>
  </si>
  <si>
    <t>Prestations éducatives EEDF</t>
  </si>
  <si>
    <t>Participation aux camps, activités EEDF</t>
  </si>
  <si>
    <t>Eau, gaz, électricité, combustible</t>
  </si>
  <si>
    <t>Prestations de service CAF (PSO)</t>
  </si>
  <si>
    <t>Achats denrées alimentaires</t>
  </si>
  <si>
    <t>Vente de marchandises</t>
  </si>
  <si>
    <t>Petites fournitures et petit matériel</t>
  </si>
  <si>
    <t>Vente de marchandises aux EEDF</t>
  </si>
  <si>
    <t>Fournitures administratives</t>
  </si>
  <si>
    <t>Produits activités annexes</t>
  </si>
  <si>
    <t>Carburants</t>
  </si>
  <si>
    <t>Produits activités annexes EEDF</t>
  </si>
  <si>
    <t>Produits pharmaceutiques</t>
  </si>
  <si>
    <t>Locations immobilières &amp; mobilières</t>
  </si>
  <si>
    <t>Fournitures éducatives et pédagogiques</t>
  </si>
  <si>
    <t>Locations immobilières &amp; mobilières EEDF</t>
  </si>
  <si>
    <t>Achat de marchandises pour la revente</t>
  </si>
  <si>
    <t>Achat de marchandises à EEDF pour revente</t>
  </si>
  <si>
    <t>Services extérieurs</t>
  </si>
  <si>
    <t>Subventions</t>
  </si>
  <si>
    <t>Locations immobilières</t>
  </si>
  <si>
    <t>Subventions reversées EEDF</t>
  </si>
  <si>
    <t>Locations terrains et centres EEDF</t>
  </si>
  <si>
    <t>Subventions Etat- Vacances Apprenantes</t>
  </si>
  <si>
    <t>Autres locations (matériel, véhicules)</t>
  </si>
  <si>
    <t>Subventions Etat -FDVA</t>
  </si>
  <si>
    <t>Location mobilères à EEDF</t>
  </si>
  <si>
    <t>Subventions Etat autres</t>
  </si>
  <si>
    <t xml:space="preserve">Charges locatives et de copropriété </t>
  </si>
  <si>
    <t>Subventions régionales</t>
  </si>
  <si>
    <t>Entretien, réparations et maintenance</t>
  </si>
  <si>
    <t>Subventions départementales</t>
  </si>
  <si>
    <t>Primes d'assurance</t>
  </si>
  <si>
    <t>Subventions communales</t>
  </si>
  <si>
    <t>Frais de formations extérieures</t>
  </si>
  <si>
    <t>Subventions aides à l'emploi (FONJEP/ASP…)</t>
  </si>
  <si>
    <t>Frais de formation EEDF</t>
  </si>
  <si>
    <t>Subventions FONJEP reversées par EEDF</t>
  </si>
  <si>
    <t>Documentation</t>
  </si>
  <si>
    <t>Subventions autres organismes publics</t>
  </si>
  <si>
    <t>Autres services extérieurs</t>
  </si>
  <si>
    <t>subventions autres organismes privés</t>
  </si>
  <si>
    <t>Honoraires</t>
  </si>
  <si>
    <t>Fonds européens</t>
  </si>
  <si>
    <t>Publication et promotion</t>
  </si>
  <si>
    <t>Publication et promotion à EEDF</t>
  </si>
  <si>
    <t>Transport des participants</t>
  </si>
  <si>
    <t>Trpt et déplac;, missions, réceptions</t>
  </si>
  <si>
    <t>Remboursement frais kilomètriques des bénévoles</t>
  </si>
  <si>
    <t>Affranchissement, téléphone et internet</t>
  </si>
  <si>
    <t>Services bancaires</t>
  </si>
  <si>
    <t>Cotisations autres associations</t>
  </si>
  <si>
    <t>Impôts et taxes</t>
  </si>
  <si>
    <t>Produits de gestion courante</t>
  </si>
  <si>
    <t>Impôts divers</t>
  </si>
  <si>
    <t>Dons reçus</t>
  </si>
  <si>
    <t>Charges de personnel</t>
  </si>
  <si>
    <t>Dons reversés par le siège national</t>
  </si>
  <si>
    <t>Salaires bruts</t>
  </si>
  <si>
    <t>Cotisations des adhérents</t>
  </si>
  <si>
    <t>Charges Sociales</t>
  </si>
  <si>
    <t>Autres produits de gestion courante</t>
  </si>
  <si>
    <t>autres charges (médecine du travail, DUP, CP)</t>
  </si>
  <si>
    <t>Aides, bourses par EEDF</t>
  </si>
  <si>
    <t>Charges de gestion courante</t>
  </si>
  <si>
    <t>structures fermées</t>
  </si>
  <si>
    <t>Cotisations payées au siège</t>
  </si>
  <si>
    <t>Contribution nationale EEDF</t>
  </si>
  <si>
    <t>Autres cotisations payées aux EEDF</t>
  </si>
  <si>
    <t>reversements de dons à EEDF</t>
  </si>
  <si>
    <t>Indemnités services civiques EEDF</t>
  </si>
  <si>
    <t>Charges diverses</t>
  </si>
  <si>
    <t>Aides versées aux structures EEDF</t>
  </si>
  <si>
    <t>Produits financiers</t>
  </si>
  <si>
    <t>Produits exceptionnels</t>
  </si>
  <si>
    <t>Charges financières</t>
  </si>
  <si>
    <t>Produits exceptionnels sur ex. antérieur</t>
  </si>
  <si>
    <t>Charges exceptionnelles</t>
  </si>
  <si>
    <t>Prix vente des immobilisations sorties</t>
  </si>
  <si>
    <t>Pénalités et amendes</t>
  </si>
  <si>
    <t>Quote-part de subvention d'investissement</t>
  </si>
  <si>
    <t>charges exceptionnelles</t>
  </si>
  <si>
    <t>Reprise de provisions</t>
  </si>
  <si>
    <t>valeur comptable actif sorti</t>
  </si>
  <si>
    <t>Amortissements</t>
  </si>
  <si>
    <t>Transfert de charges</t>
  </si>
  <si>
    <t>Dotation aux amortissements</t>
  </si>
  <si>
    <t>Transfert de charges d'exploitation</t>
  </si>
  <si>
    <t>Dotation aux provisions</t>
  </si>
  <si>
    <t>Transfert de charges d'exploitation EEDF</t>
  </si>
  <si>
    <t>Transfert de charges Activité partielle</t>
  </si>
  <si>
    <t xml:space="preserve">TOTAL DES CHARGES </t>
  </si>
  <si>
    <t>TOTAL DES PRODUITS</t>
  </si>
  <si>
    <t>Emp des contr volontaires en nature</t>
  </si>
  <si>
    <t>Contribution volontaire en nature</t>
  </si>
  <si>
    <t>Encadrement bénévole</t>
  </si>
  <si>
    <t>Résultat excédent de l'exercice</t>
  </si>
  <si>
    <t>Résultat déficit de l'exercice</t>
  </si>
  <si>
    <t>TOTAL GENERAL</t>
  </si>
  <si>
    <r>
      <t xml:space="preserve">Excédent Brut d'Exploitation = EBE                                  = </t>
    </r>
    <r>
      <rPr>
        <b/>
        <sz val="10"/>
        <rFont val="Calibri"/>
        <family val="2"/>
      </rPr>
      <t>COMPTES 70 à 75+79  - COMPTES 60 à 65</t>
    </r>
  </si>
  <si>
    <r>
      <t xml:space="preserve">Résultat d'Exploitation = REX                                               = </t>
    </r>
    <r>
      <rPr>
        <b/>
        <sz val="10"/>
        <rFont val="Calibri"/>
        <family val="2"/>
      </rPr>
      <t>COMPTES 70 à 77 +79 - COMPTES 60 et 67</t>
    </r>
  </si>
  <si>
    <t>Eclaireuses, Eclaireurs de France</t>
  </si>
  <si>
    <t>BILAN FINANCIER</t>
  </si>
  <si>
    <t>BILAN</t>
  </si>
  <si>
    <t>ACTIF</t>
  </si>
  <si>
    <t>Valeur brute</t>
  </si>
  <si>
    <t>Amort/Prov</t>
  </si>
  <si>
    <t>Valeur nette</t>
  </si>
  <si>
    <t>PASSIF</t>
  </si>
  <si>
    <t>Immobilisations incorporelles</t>
  </si>
  <si>
    <t>Réserve pour fonctionnement</t>
  </si>
  <si>
    <t>Immobilisations corporelles</t>
  </si>
  <si>
    <t>Réserve pour rénovation du patrimoine</t>
  </si>
  <si>
    <t xml:space="preserve">Terrains </t>
  </si>
  <si>
    <t>Résultats cumulés non affectés</t>
  </si>
  <si>
    <t>Agencement de terrain</t>
  </si>
  <si>
    <t>Ecart sur report à nouveau n-1</t>
  </si>
  <si>
    <t>Gros Œuvre</t>
  </si>
  <si>
    <t>Résultat de l'exercice</t>
  </si>
  <si>
    <t>Façades et Etanchéité</t>
  </si>
  <si>
    <t>Subventions d'investissement nets</t>
  </si>
  <si>
    <t>Installations Générales</t>
  </si>
  <si>
    <t>Agencements des constructions</t>
  </si>
  <si>
    <t>Constructions sur sol d'autrui</t>
  </si>
  <si>
    <t>Matériel et outillage</t>
  </si>
  <si>
    <t>Matériel de transport</t>
  </si>
  <si>
    <t>Matériel informatique</t>
  </si>
  <si>
    <t>Autre matériel (mobilier…)</t>
  </si>
  <si>
    <t>Immobilisations financières</t>
  </si>
  <si>
    <t>TOTAL FONDS PROPRES</t>
  </si>
  <si>
    <t>Prêts</t>
  </si>
  <si>
    <t>Provisions pour risques et charges</t>
  </si>
  <si>
    <t>CAT immobilisées</t>
  </si>
  <si>
    <t>Provisions pour rénovation du patrimoine</t>
  </si>
  <si>
    <t>Autres immobilisations financières</t>
  </si>
  <si>
    <t>TOTAL ACTIF IMMOBILISE</t>
  </si>
  <si>
    <t>TOTAL PROVISIONS</t>
  </si>
  <si>
    <t xml:space="preserve">Stock </t>
  </si>
  <si>
    <t>Emprunts et dettes auprès des étab. de crédit</t>
  </si>
  <si>
    <t>Marchandises</t>
  </si>
  <si>
    <t>Emprunts EEDF</t>
  </si>
  <si>
    <t>Autres achats &amp; approvisionnements</t>
  </si>
  <si>
    <t>Acomptes et avances s/commandes</t>
  </si>
  <si>
    <t>Fournisseurs et comptes rattachés</t>
  </si>
  <si>
    <t>Usagers et Comptes courants EEDF</t>
  </si>
  <si>
    <t>Dettes fiscales et sociales</t>
  </si>
  <si>
    <t>Usagers et comptes rattachés</t>
  </si>
  <si>
    <t>Autres dettes</t>
  </si>
  <si>
    <t>Etat et autres collectivités publiques</t>
  </si>
  <si>
    <t>C/C EEDF National</t>
  </si>
  <si>
    <t>Autres créances</t>
  </si>
  <si>
    <t>C/C EEDF Régional</t>
  </si>
  <si>
    <t>Autres structures EEDF</t>
  </si>
  <si>
    <t>Charges à payer</t>
  </si>
  <si>
    <t>Produits à recevoir</t>
  </si>
  <si>
    <t>Valeurs mobilières de placement</t>
  </si>
  <si>
    <t>Disponibilités</t>
  </si>
  <si>
    <t>BRED</t>
  </si>
  <si>
    <t>Autres comptes bancaires</t>
  </si>
  <si>
    <t>Autres Trésoreries (ANCV, régies d'avance…)</t>
  </si>
  <si>
    <t>Caisses</t>
  </si>
  <si>
    <t>Dépôts CAT</t>
  </si>
  <si>
    <t>TOTAL ACTIF CIRCULANT</t>
  </si>
  <si>
    <t>TOTAL DETTES</t>
  </si>
  <si>
    <t>Charges constatées d'avance</t>
  </si>
  <si>
    <t>Produits constatés d'avance</t>
  </si>
  <si>
    <t>(Sous réserve de non modification lors de la prochaine Assemblée Générale EEDF)</t>
  </si>
  <si>
    <t>La contribution permet à l'association de financer son fonctionnement de l'année, elle est basée sur 7 % des produits d'activités externes (hors interne EEDF) et les subventions "Vacances Apprenantes". Cette contribution est comptabilisée et payée l'année N+1</t>
  </si>
  <si>
    <t>Attention à la ventilation comptable de vos opérations :</t>
  </si>
  <si>
    <t xml:space="preserve"> -&gt; Opération auprés d'une structure EEDF (SLA, Siège...) = compte comptable libellé "EEDF" et se terminant par un "9"</t>
  </si>
  <si>
    <t xml:space="preserve"> -&gt; Opération auprés d'un particulier (adhérent ou non) ou personne morale non EEDF = compte comptable se terminant par un "0"</t>
  </si>
  <si>
    <t xml:space="preserve">Exemples : </t>
  </si>
  <si>
    <t xml:space="preserve">Un adhérent paie son camp = compte 7060000 "Participation aux camps, activités" </t>
  </si>
  <si>
    <t>Une structure EEDF vous verse une participation pour une activité = 7060009 "Participation aux camps, activités EEDF"</t>
  </si>
  <si>
    <t>Calcul automatique de la contribution du groupe qui sera payée et comptabilisée en N+1 (sous réserve de la prochaine AG) :</t>
  </si>
  <si>
    <t>Prestations de service CAF</t>
  </si>
  <si>
    <t>Subventions Vacances Apprenantes</t>
  </si>
  <si>
    <t>TOTAL PRODUITS D'ACTIVITES</t>
  </si>
  <si>
    <t>CONTRIBUTION 7%</t>
  </si>
  <si>
    <t>14 - Liste des pièces justificatives à joindre à ce document</t>
  </si>
  <si>
    <t>Le fichier contenant toute la comptabilité de l'année</t>
  </si>
  <si>
    <t>L'ensemble de ce dossier complété et signé</t>
  </si>
  <si>
    <t>Copie des notifications de subvention (à défaut, fournir la copie des relevés bancaires détaillés où apparaissent les versements des subventions)</t>
  </si>
  <si>
    <t>Copie des pièces inscrites dans charges à payer et produits à recevoir EXTERNES (Cf Page 5)</t>
  </si>
  <si>
    <t>Copie des pièces inscrites dans charges à payer et produits à recevoir EEDF (Cf Page 6)</t>
  </si>
  <si>
    <t>Copie des pièces inscrites dans charges et produits constatés d'avance (Cf Page 7)</t>
  </si>
  <si>
    <t>Copie des factures des immobilisations acquises dans l'année (Cf Page 8)</t>
  </si>
  <si>
    <t>Pour les structures utilisant un logiciel comptable (Ciel, Sage, EPB...) :</t>
  </si>
  <si>
    <t xml:space="preserve"> -&gt; Le grand livre général</t>
  </si>
  <si>
    <t xml:space="preserve"> -&gt;  La balance générale</t>
  </si>
  <si>
    <t xml:space="preserve"> -&gt;  Les balances et grand-livres de tiers</t>
  </si>
  <si>
    <t>Lister les points de difficultés rencontrées et le cas échéant les opérations que vous n'avez pas su comptabiliser</t>
  </si>
  <si>
    <t xml:space="preserve">  </t>
  </si>
  <si>
    <t xml:space="preserve">Fait à ……………………………….      </t>
  </si>
  <si>
    <t xml:space="preserve">  Le …./…./……</t>
  </si>
  <si>
    <t>Le Responsable de la Structure (Nom,Prénom)</t>
  </si>
  <si>
    <t>Le trésorier (Prénom, Nom)</t>
  </si>
  <si>
    <t>SUIVI &amp; MODIFICATIONS APPORTEES AU DOSSIER DE CLOTURE ET A LA COMPTA</t>
  </si>
  <si>
    <t>Dans cette feuille figure toutes les étapes de la clôture de votre structure. Depuis la réception de votre dossier de clôture jusqu’à la finalisation du bilan par le CAFT &amp; Trésorier Régional. Date de réception, date demande justifs manquants ou complémentaires écritures modifiées ou rajoutées, écarts constatés…</t>
  </si>
  <si>
    <t>Date</t>
  </si>
  <si>
    <t>Objet</t>
  </si>
  <si>
    <t>FAITS MARQUANTS DE L'ANNEE EXPLIQUANT LES ECARTS SIGNIFICATFS PAR RAPPORT AU BP</t>
  </si>
  <si>
    <t>Une grosse variation de charge expliquée par :</t>
  </si>
  <si>
    <t>....................................</t>
  </si>
  <si>
    <t>Des produits supérieurs au prévisionnel expliqués par :</t>
  </si>
  <si>
    <t>Des produits inférieurs au prévisionnel expliqués par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</si>
</sst>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_-;\-* #,##0.00\ _€_-;_-* &quot;-&quot;??\ _€_-;_-@_-"/>
    <numFmt numFmtId="165" formatCode="_-* #,##0.00\ &quot;F&quot;_-;\-* #,##0.00\ &quot;F&quot;_-;_-* &quot;-&quot;??\ &quot;F&quot;_-;_-@_-"/>
    <numFmt numFmtId="166" formatCode="_-* #,##0.00\ _F_-;\-* #,##0.00\ _F_-;_-* &quot;-&quot;??\ _F_-;_-@_-"/>
    <numFmt numFmtId="167" formatCode="#,##0.00\ _F"/>
    <numFmt numFmtId="168" formatCode="#,##0\ _F"/>
    <numFmt numFmtId="169" formatCode="_-* #,##0.00\ [$€-1]_-;\-* #,##0.00\ [$€-1]_-;_-* &quot;-&quot;??\ [$€-1]_-"/>
    <numFmt numFmtId="170" formatCode="#,##0.00\ _€"/>
    <numFmt numFmtId="171" formatCode="#,##0.00\ &quot;€&quot;"/>
    <numFmt numFmtId="172" formatCode="#,##0.00_ ;\-#,##0.00\ "/>
    <numFmt numFmtId="173" formatCode="&quot;$&quot;#,##0.00"/>
    <numFmt numFmtId="174" formatCode="&quot;$&quot;#,##0"/>
    <numFmt numFmtId="175" formatCode="_-* #,##0.00\ [$€-40C]_-;\-* #,##0.00\ [$€-40C]_-;_-* &quot;-&quot;??\ [$€-40C]_-;_-@_-"/>
  </numFmts>
  <fonts count="59" x14ac:knownFonts="1">
    <font>
      <sz val="10"/>
      <name val="Arial"/>
    </font>
    <font>
      <sz val="11"/>
      <color theme="1"/>
      <name val="Calibri"/>
      <family val="2"/>
      <scheme val="minor"/>
    </font>
    <font>
      <sz val="10"/>
      <name val="Arial"/>
      <family val="2"/>
    </font>
    <font>
      <b/>
      <sz val="10"/>
      <name val="Arial"/>
      <family val="2"/>
    </font>
    <font>
      <u/>
      <sz val="10"/>
      <color indexed="12"/>
      <name val="Arial"/>
      <family val="2"/>
    </font>
    <font>
      <sz val="8"/>
      <name val="Arial"/>
      <family val="2"/>
    </font>
    <font>
      <b/>
      <sz val="9"/>
      <name val="Calibri"/>
      <family val="2"/>
    </font>
    <font>
      <sz val="9"/>
      <name val="Calibri"/>
      <family val="2"/>
    </font>
    <font>
      <b/>
      <sz val="11"/>
      <name val="Calibri"/>
      <family val="2"/>
    </font>
    <font>
      <sz val="11"/>
      <name val="Calibri"/>
      <family val="2"/>
    </font>
    <font>
      <sz val="8"/>
      <name val="Tahoma"/>
      <family val="2"/>
    </font>
    <font>
      <b/>
      <sz val="8"/>
      <color indexed="8"/>
      <name val="Tahoma"/>
      <family val="2"/>
    </font>
    <font>
      <b/>
      <sz val="14"/>
      <name val="Calibri"/>
      <family val="2"/>
    </font>
    <font>
      <b/>
      <sz val="10"/>
      <name val="Calibri"/>
      <family val="2"/>
    </font>
    <font>
      <sz val="10"/>
      <name val="Calibri"/>
      <family val="2"/>
    </font>
    <font>
      <b/>
      <sz val="13"/>
      <name val="Calibri"/>
      <family val="2"/>
    </font>
    <font>
      <i/>
      <sz val="8"/>
      <name val="Calibri"/>
      <family val="2"/>
    </font>
    <font>
      <u/>
      <sz val="10"/>
      <name val="Calibri"/>
      <family val="2"/>
    </font>
    <font>
      <b/>
      <sz val="12"/>
      <name val="Calibri"/>
      <family val="2"/>
    </font>
    <font>
      <sz val="9"/>
      <name val="Calibri"/>
      <family val="2"/>
    </font>
    <font>
      <i/>
      <sz val="10"/>
      <name val="Calibri"/>
      <family val="2"/>
    </font>
    <font>
      <sz val="13"/>
      <name val="Calibri"/>
      <family val="2"/>
    </font>
    <font>
      <sz val="12"/>
      <name val="Calibri"/>
      <family val="2"/>
    </font>
    <font>
      <b/>
      <sz val="12"/>
      <color indexed="48"/>
      <name val="Calibri"/>
      <family val="2"/>
    </font>
    <font>
      <sz val="14"/>
      <name val="Calibri"/>
      <family val="2"/>
    </font>
    <font>
      <b/>
      <u/>
      <sz val="14"/>
      <name val="Calibri"/>
      <family val="2"/>
    </font>
    <font>
      <b/>
      <sz val="8"/>
      <name val="Calibri"/>
      <family val="2"/>
    </font>
    <font>
      <sz val="8"/>
      <name val="Calibri"/>
      <family val="2"/>
    </font>
    <font>
      <b/>
      <sz val="24"/>
      <name val="Calibri"/>
      <family val="2"/>
    </font>
    <font>
      <b/>
      <sz val="20"/>
      <name val="Calibri"/>
      <family val="2"/>
    </font>
    <font>
      <sz val="20"/>
      <name val="Calibri"/>
      <family val="2"/>
    </font>
    <font>
      <sz val="24"/>
      <name val="Calibri"/>
      <family val="2"/>
    </font>
    <font>
      <b/>
      <sz val="16"/>
      <name val="Calibri"/>
      <family val="2"/>
    </font>
    <font>
      <sz val="16"/>
      <name val="Calibri"/>
      <family val="2"/>
    </font>
    <font>
      <sz val="12"/>
      <color indexed="8"/>
      <name val="Calibri"/>
      <family val="2"/>
    </font>
    <font>
      <b/>
      <sz val="18"/>
      <name val="Calibri"/>
      <family val="2"/>
    </font>
    <font>
      <sz val="10"/>
      <color indexed="10"/>
      <name val="Calibri"/>
      <family val="2"/>
    </font>
    <font>
      <sz val="10"/>
      <color indexed="10"/>
      <name val="Arial"/>
      <family val="2"/>
    </font>
    <font>
      <b/>
      <u/>
      <sz val="10"/>
      <name val="Calibri"/>
      <family val="2"/>
    </font>
    <font>
      <sz val="9"/>
      <name val="Calibri"/>
      <family val="2"/>
      <scheme val="minor"/>
    </font>
    <font>
      <sz val="10"/>
      <name val="Calibri"/>
      <family val="2"/>
      <scheme val="minor"/>
    </font>
    <font>
      <b/>
      <sz val="10"/>
      <name val="Calibri"/>
      <family val="2"/>
      <scheme val="minor"/>
    </font>
    <font>
      <b/>
      <sz val="12"/>
      <name val="Calibri"/>
      <family val="2"/>
      <scheme val="minor"/>
    </font>
    <font>
      <sz val="12"/>
      <color rgb="FF2F5496"/>
      <name val="Calibri"/>
      <family val="2"/>
    </font>
    <font>
      <sz val="10"/>
      <color rgb="FFFF0000"/>
      <name val="Calibri"/>
      <family val="2"/>
      <scheme val="minor"/>
    </font>
    <font>
      <b/>
      <sz val="16"/>
      <name val="Calibri"/>
      <family val="2"/>
      <scheme val="minor"/>
    </font>
    <font>
      <b/>
      <sz val="10"/>
      <color theme="0"/>
      <name val="Arial"/>
      <family val="2"/>
    </font>
    <font>
      <b/>
      <sz val="16"/>
      <color theme="1"/>
      <name val="Calibri"/>
      <family val="2"/>
      <scheme val="minor"/>
    </font>
    <font>
      <sz val="10"/>
      <color theme="1"/>
      <name val="Calibri"/>
      <family val="2"/>
      <scheme val="minor"/>
    </font>
    <font>
      <b/>
      <sz val="10"/>
      <color theme="1"/>
      <name val="Calibri"/>
      <family val="2"/>
      <scheme val="minor"/>
    </font>
    <font>
      <b/>
      <sz val="14"/>
      <color rgb="FF201F1E"/>
      <name val="Calibri"/>
      <family val="2"/>
    </font>
    <font>
      <sz val="11"/>
      <color theme="1"/>
      <name val="Calibri"/>
      <family val="2"/>
    </font>
    <font>
      <sz val="11"/>
      <color rgb="FF000000"/>
      <name val="Calibri"/>
      <family val="2"/>
    </font>
    <font>
      <sz val="12"/>
      <color rgb="FF000000"/>
      <name val="Calibri"/>
      <family val="2"/>
    </font>
    <font>
      <i/>
      <sz val="12"/>
      <name val="Calibri"/>
      <family val="2"/>
    </font>
    <font>
      <b/>
      <sz val="14"/>
      <color rgb="FF201F1E"/>
      <name val="Times New Roman"/>
      <family val="1"/>
    </font>
    <font>
      <sz val="10"/>
      <color rgb="FF000000"/>
      <name val="Calibri"/>
      <family val="2"/>
    </font>
    <font>
      <sz val="10"/>
      <color rgb="FFFF0000"/>
      <name val="Calibri"/>
      <family val="2"/>
    </font>
    <font>
      <sz val="10"/>
      <name val="Calibri"/>
      <family val="2"/>
    </font>
  </fonts>
  <fills count="1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5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D9D9"/>
        <bgColor indexed="64"/>
      </patternFill>
    </fill>
  </fills>
  <borders count="90">
    <border>
      <left/>
      <right/>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thin">
        <color indexed="64"/>
      </right>
      <top style="thin">
        <color indexed="64"/>
      </top>
      <bottom/>
      <diagonal/>
    </border>
    <border>
      <left style="thin">
        <color indexed="64"/>
      </left>
      <right style="medium">
        <color rgb="FF000000"/>
      </right>
      <top/>
      <bottom/>
      <diagonal/>
    </border>
  </borders>
  <cellStyleXfs count="10">
    <xf numFmtId="0" fontId="0" fillId="0" borderId="0"/>
    <xf numFmtId="174" fontId="10" fillId="2" borderId="1" applyFont="0" applyFill="0" applyBorder="0" applyProtection="0">
      <alignment vertical="center"/>
    </xf>
    <xf numFmtId="169" fontId="2" fillId="0" borderId="0" applyFont="0" applyFill="0" applyBorder="0" applyAlignment="0" applyProtection="0"/>
    <xf numFmtId="174" fontId="11" fillId="3" borderId="2" applyBorder="0">
      <alignment horizontal="left" vertical="center" indent="1"/>
    </xf>
    <xf numFmtId="0" fontId="11" fillId="0" borderId="3" applyNumberFormat="0" applyFill="0">
      <alignment horizontal="centerContinuous" vertical="top"/>
    </xf>
    <xf numFmtId="0" fontId="4" fillId="0" borderId="0" applyNumberFormat="0" applyFill="0" applyBorder="0" applyAlignment="0" applyProtection="0">
      <alignment vertical="top"/>
      <protection locked="0"/>
    </xf>
    <xf numFmtId="166" fontId="2" fillId="0" borderId="0" applyFont="0" applyFill="0" applyBorder="0" applyAlignment="0" applyProtection="0"/>
    <xf numFmtId="165" fontId="2" fillId="0" borderId="0" applyFont="0" applyFill="0" applyBorder="0" applyAlignment="0" applyProtection="0"/>
    <xf numFmtId="173" fontId="10" fillId="2" borderId="4" applyBorder="0">
      <alignment horizontal="left" vertical="center" indent="2"/>
    </xf>
    <xf numFmtId="0" fontId="1" fillId="0" borderId="0"/>
  </cellStyleXfs>
  <cellXfs count="600">
    <xf numFmtId="0" fontId="0" fillId="0" borderId="0" xfId="0"/>
    <xf numFmtId="0" fontId="13" fillId="0" borderId="0" xfId="0" applyFont="1" applyAlignment="1">
      <alignment vertical="center"/>
    </xf>
    <xf numFmtId="0" fontId="14" fillId="0" borderId="0" xfId="0" applyFont="1" applyAlignment="1">
      <alignment vertical="center"/>
    </xf>
    <xf numFmtId="0" fontId="14" fillId="0" borderId="9" xfId="0" applyFont="1" applyBorder="1" applyAlignment="1">
      <alignment vertical="center"/>
    </xf>
    <xf numFmtId="3" fontId="14" fillId="0" borderId="0" xfId="0" applyNumberFormat="1" applyFont="1" applyAlignment="1">
      <alignment horizontal="right" vertical="center"/>
    </xf>
    <xf numFmtId="3" fontId="14" fillId="0" borderId="0" xfId="0" applyNumberFormat="1" applyFont="1" applyAlignment="1">
      <alignment vertical="center"/>
    </xf>
    <xf numFmtId="0" fontId="14" fillId="0" borderId="0" xfId="0" applyFont="1"/>
    <xf numFmtId="168" fontId="14" fillId="0" borderId="0" xfId="0" applyNumberFormat="1" applyFont="1" applyAlignment="1">
      <alignment horizontal="right" vertical="center"/>
    </xf>
    <xf numFmtId="0" fontId="14" fillId="0" borderId="0" xfId="0" applyFont="1" applyAlignment="1" applyProtection="1">
      <alignment vertical="center"/>
      <protection locked="0"/>
    </xf>
    <xf numFmtId="167" fontId="14" fillId="0" borderId="0" xfId="0" applyNumberFormat="1" applyFont="1" applyAlignment="1">
      <alignment vertical="center"/>
    </xf>
    <xf numFmtId="0" fontId="13" fillId="0" borderId="10" xfId="0" applyFont="1" applyBorder="1" applyAlignment="1">
      <alignment horizontal="center" vertical="center" shrinkToFit="1"/>
    </xf>
    <xf numFmtId="170" fontId="14" fillId="0" borderId="0" xfId="0" applyNumberFormat="1" applyFont="1" applyAlignment="1">
      <alignment vertical="center"/>
    </xf>
    <xf numFmtId="0" fontId="14" fillId="0" borderId="0" xfId="0" applyFont="1" applyAlignment="1">
      <alignment horizontal="center" vertical="center"/>
    </xf>
    <xf numFmtId="0" fontId="13" fillId="0" borderId="0" xfId="0" applyFont="1" applyAlignment="1">
      <alignment horizontal="right" vertical="center"/>
    </xf>
    <xf numFmtId="49" fontId="14" fillId="0" borderId="0" xfId="0" applyNumberFormat="1" applyFont="1" applyAlignment="1">
      <alignment vertical="center"/>
    </xf>
    <xf numFmtId="0" fontId="17" fillId="0" borderId="0" xfId="0" applyFont="1" applyAlignment="1">
      <alignment horizontal="right" vertical="center"/>
    </xf>
    <xf numFmtId="0" fontId="13" fillId="0" borderId="11" xfId="0" applyFont="1" applyBorder="1" applyAlignment="1">
      <alignment horizontal="center" vertical="center" wrapText="1"/>
    </xf>
    <xf numFmtId="170" fontId="14" fillId="0" borderId="9" xfId="0" applyNumberFormat="1" applyFont="1" applyBorder="1" applyAlignment="1">
      <alignment vertical="center"/>
    </xf>
    <xf numFmtId="0" fontId="14" fillId="0" borderId="1" xfId="0" applyFont="1" applyBorder="1" applyAlignment="1">
      <alignment vertical="center"/>
    </xf>
    <xf numFmtId="170" fontId="14" fillId="0" borderId="10" xfId="0" applyNumberFormat="1" applyFont="1" applyBorder="1" applyAlignment="1">
      <alignment vertical="center"/>
    </xf>
    <xf numFmtId="0" fontId="14" fillId="0" borderId="0" xfId="0" applyFont="1" applyAlignment="1">
      <alignment vertical="center" wrapText="1"/>
    </xf>
    <xf numFmtId="49" fontId="14" fillId="0" borderId="0" xfId="0" applyNumberFormat="1" applyFont="1" applyAlignment="1">
      <alignment horizontal="center" vertical="center"/>
    </xf>
    <xf numFmtId="170" fontId="14" fillId="0" borderId="0" xfId="0" applyNumberFormat="1" applyFont="1" applyAlignment="1">
      <alignment horizontal="right" vertical="center"/>
    </xf>
    <xf numFmtId="4" fontId="14" fillId="0" borderId="1" xfId="0" applyNumberFormat="1" applyFont="1" applyBorder="1" applyAlignment="1">
      <alignment horizontal="right" vertical="center"/>
    </xf>
    <xf numFmtId="0" fontId="13" fillId="0" borderId="0" xfId="0" applyFont="1" applyAlignment="1">
      <alignment vertical="center" wrapText="1"/>
    </xf>
    <xf numFmtId="0" fontId="18" fillId="0" borderId="10" xfId="0" applyFont="1" applyBorder="1" applyAlignment="1" applyProtection="1">
      <alignment vertical="center" wrapText="1"/>
      <protection locked="0"/>
    </xf>
    <xf numFmtId="167" fontId="19" fillId="0" borderId="0" xfId="0" applyNumberFormat="1" applyFont="1" applyAlignment="1">
      <alignment vertical="center"/>
    </xf>
    <xf numFmtId="0" fontId="18" fillId="0" borderId="0" xfId="0" applyFont="1" applyAlignment="1">
      <alignment vertical="center"/>
    </xf>
    <xf numFmtId="0" fontId="20" fillId="0" borderId="0" xfId="0" applyFont="1" applyAlignment="1">
      <alignment horizontal="center" vertical="center" wrapText="1"/>
    </xf>
    <xf numFmtId="0" fontId="14" fillId="0" borderId="10" xfId="0" applyFont="1" applyBorder="1" applyAlignment="1" applyProtection="1">
      <alignment vertical="center"/>
      <protection locked="0"/>
    </xf>
    <xf numFmtId="167" fontId="14" fillId="0" borderId="10" xfId="0" applyNumberFormat="1" applyFont="1" applyBorder="1" applyAlignment="1" applyProtection="1">
      <alignment vertical="center"/>
      <protection locked="0"/>
    </xf>
    <xf numFmtId="167" fontId="13" fillId="0" borderId="10" xfId="0" applyNumberFormat="1" applyFont="1" applyBorder="1" applyAlignment="1">
      <alignment vertical="center"/>
    </xf>
    <xf numFmtId="164" fontId="14" fillId="0" borderId="0" xfId="0" applyNumberFormat="1" applyFont="1" applyAlignment="1">
      <alignment vertical="center"/>
    </xf>
    <xf numFmtId="4" fontId="14" fillId="0" borderId="13" xfId="0" applyNumberFormat="1" applyFont="1" applyBorder="1" applyAlignment="1">
      <alignment vertical="center"/>
    </xf>
    <xf numFmtId="0" fontId="19" fillId="0" borderId="0" xfId="0" applyFont="1"/>
    <xf numFmtId="0" fontId="14" fillId="0" borderId="0" xfId="0" applyFont="1" applyAlignment="1">
      <alignment horizontal="center" vertical="center" wrapText="1"/>
    </xf>
    <xf numFmtId="4" fontId="14" fillId="0" borderId="1" xfId="0" applyNumberFormat="1" applyFont="1" applyBorder="1" applyAlignment="1">
      <alignment vertical="center"/>
    </xf>
    <xf numFmtId="4" fontId="14" fillId="0" borderId="10" xfId="0" applyNumberFormat="1" applyFont="1" applyBorder="1" applyAlignment="1">
      <alignment vertical="center"/>
    </xf>
    <xf numFmtId="4" fontId="14" fillId="0" borderId="18" xfId="0" applyNumberFormat="1" applyFont="1" applyBorder="1" applyAlignment="1">
      <alignment vertical="center"/>
    </xf>
    <xf numFmtId="4" fontId="13" fillId="0" borderId="19" xfId="0" applyNumberFormat="1" applyFont="1" applyBorder="1" applyAlignment="1">
      <alignment vertical="center"/>
    </xf>
    <xf numFmtId="4" fontId="13" fillId="0" borderId="19" xfId="0" applyNumberFormat="1" applyFont="1" applyBorder="1" applyAlignment="1">
      <alignment horizontal="right" vertical="center"/>
    </xf>
    <xf numFmtId="171" fontId="14" fillId="0" borderId="10" xfId="0" applyNumberFormat="1" applyFont="1" applyBorder="1" applyAlignment="1">
      <alignment vertical="center"/>
    </xf>
    <xf numFmtId="4" fontId="13" fillId="0" borderId="18" xfId="0" applyNumberFormat="1" applyFont="1" applyBorder="1" applyAlignment="1">
      <alignment horizontal="right" vertical="center"/>
    </xf>
    <xf numFmtId="0" fontId="14" fillId="0" borderId="46" xfId="0" applyFont="1" applyBorder="1" applyAlignment="1">
      <alignment vertical="center"/>
    </xf>
    <xf numFmtId="0" fontId="22" fillId="0" borderId="0" xfId="0" applyFont="1"/>
    <xf numFmtId="0" fontId="22" fillId="2" borderId="0" xfId="0" applyFont="1" applyFill="1"/>
    <xf numFmtId="0" fontId="23" fillId="0" borderId="0" xfId="0" applyFont="1" applyAlignment="1">
      <alignment horizontal="center"/>
    </xf>
    <xf numFmtId="0" fontId="22" fillId="0" borderId="0" xfId="0" applyFont="1" applyAlignment="1">
      <alignment horizontal="left" indent="2"/>
    </xf>
    <xf numFmtId="0" fontId="18" fillId="3" borderId="23" xfId="0" applyFont="1" applyFill="1" applyBorder="1" applyAlignment="1">
      <alignment horizontal="center" vertical="center"/>
    </xf>
    <xf numFmtId="0" fontId="24" fillId="0" borderId="14" xfId="0" applyFont="1" applyBorder="1"/>
    <xf numFmtId="0" fontId="24" fillId="0" borderId="47" xfId="0" applyFont="1" applyBorder="1"/>
    <xf numFmtId="0" fontId="24" fillId="0" borderId="0" xfId="0" applyFont="1"/>
    <xf numFmtId="0" fontId="24" fillId="0" borderId="38" xfId="0" applyFont="1" applyBorder="1"/>
    <xf numFmtId="0" fontId="24" fillId="0" borderId="40" xfId="0" applyFont="1" applyBorder="1"/>
    <xf numFmtId="0" fontId="24" fillId="0" borderId="15" xfId="0" applyFont="1" applyBorder="1"/>
    <xf numFmtId="0" fontId="24" fillId="0" borderId="3" xfId="0" applyFont="1" applyBorder="1"/>
    <xf numFmtId="0" fontId="24" fillId="0" borderId="48" xfId="0" applyFont="1" applyBorder="1"/>
    <xf numFmtId="0" fontId="24" fillId="4" borderId="47" xfId="0" applyFont="1" applyFill="1" applyBorder="1"/>
    <xf numFmtId="0" fontId="24" fillId="4" borderId="40" xfId="0" applyFont="1" applyFill="1" applyBorder="1"/>
    <xf numFmtId="0" fontId="24" fillId="4" borderId="48" xfId="0" applyFont="1" applyFill="1" applyBorder="1"/>
    <xf numFmtId="0" fontId="25" fillId="0" borderId="14" xfId="0" applyFont="1" applyBorder="1"/>
    <xf numFmtId="0" fontId="24" fillId="0" borderId="49" xfId="0" applyFont="1" applyBorder="1"/>
    <xf numFmtId="0" fontId="24" fillId="0" borderId="0" xfId="0" applyFont="1" applyAlignment="1">
      <alignment horizontal="right"/>
    </xf>
    <xf numFmtId="0" fontId="24" fillId="5" borderId="0" xfId="0" applyFont="1" applyFill="1"/>
    <xf numFmtId="0" fontId="24" fillId="5" borderId="40" xfId="0" applyFont="1" applyFill="1" applyBorder="1"/>
    <xf numFmtId="0" fontId="13" fillId="0" borderId="44" xfId="0" applyFont="1" applyBorder="1" applyAlignment="1">
      <alignment horizontal="center" vertical="center"/>
    </xf>
    <xf numFmtId="167" fontId="26" fillId="0" borderId="44" xfId="0" applyNumberFormat="1" applyFont="1" applyBorder="1" applyAlignment="1">
      <alignment vertical="center"/>
    </xf>
    <xf numFmtId="167" fontId="27" fillId="0" borderId="20" xfId="0" applyNumberFormat="1" applyFont="1" applyBorder="1" applyAlignment="1">
      <alignment vertical="center"/>
    </xf>
    <xf numFmtId="0" fontId="18" fillId="0" borderId="0" xfId="0" applyFont="1"/>
    <xf numFmtId="0" fontId="14" fillId="0" borderId="29" xfId="0" applyFont="1" applyBorder="1" applyAlignment="1">
      <alignment vertical="center"/>
    </xf>
    <xf numFmtId="4" fontId="14" fillId="0" borderId="46" xfId="0" applyNumberFormat="1" applyFont="1" applyBorder="1" applyAlignment="1">
      <alignment vertical="center"/>
    </xf>
    <xf numFmtId="0" fontId="13" fillId="3" borderId="19" xfId="0" applyFont="1" applyFill="1" applyBorder="1" applyAlignment="1">
      <alignment horizontal="center" vertical="center"/>
    </xf>
    <xf numFmtId="175" fontId="14" fillId="0" borderId="0" xfId="0" applyNumberFormat="1" applyFont="1" applyAlignment="1">
      <alignment vertical="center"/>
    </xf>
    <xf numFmtId="175" fontId="13" fillId="3" borderId="18" xfId="0" applyNumberFormat="1" applyFont="1" applyFill="1" applyBorder="1" applyAlignment="1">
      <alignment vertical="center"/>
    </xf>
    <xf numFmtId="167" fontId="27" fillId="0" borderId="43" xfId="0" applyNumberFormat="1" applyFont="1" applyBorder="1" applyAlignment="1">
      <alignment vertical="center"/>
    </xf>
    <xf numFmtId="170" fontId="13" fillId="0" borderId="18" xfId="0" applyNumberFormat="1" applyFont="1" applyBorder="1" applyAlignment="1">
      <alignment vertical="center"/>
    </xf>
    <xf numFmtId="170" fontId="13" fillId="0" borderId="0" xfId="0" applyNumberFormat="1" applyFont="1" applyAlignment="1">
      <alignment vertical="center"/>
    </xf>
    <xf numFmtId="170" fontId="13" fillId="0" borderId="18" xfId="0" applyNumberFormat="1" applyFont="1" applyBorder="1" applyAlignment="1">
      <alignment horizontal="right" vertical="center"/>
    </xf>
    <xf numFmtId="3" fontId="14" fillId="0" borderId="10" xfId="0" applyNumberFormat="1" applyFont="1" applyBorder="1" applyAlignment="1">
      <alignment horizontal="center" vertical="center"/>
    </xf>
    <xf numFmtId="0" fontId="13" fillId="0" borderId="53" xfId="0" applyFont="1" applyBorder="1" applyAlignment="1">
      <alignment horizontal="center" vertical="center" wrapText="1"/>
    </xf>
    <xf numFmtId="0" fontId="24" fillId="4" borderId="3" xfId="0" applyFont="1" applyFill="1" applyBorder="1"/>
    <xf numFmtId="0" fontId="0" fillId="0" borderId="0" xfId="0" applyAlignment="1">
      <alignment horizontal="center"/>
    </xf>
    <xf numFmtId="0" fontId="12" fillId="4" borderId="49" xfId="0" applyFont="1" applyFill="1" applyBorder="1"/>
    <xf numFmtId="4" fontId="39" fillId="0" borderId="27" xfId="0" applyNumberFormat="1" applyFont="1" applyBorder="1" applyAlignment="1" applyProtection="1">
      <alignment horizontal="right" vertical="center"/>
      <protection locked="0"/>
    </xf>
    <xf numFmtId="4" fontId="7" fillId="0" borderId="28" xfId="6" applyNumberFormat="1" applyFont="1" applyFill="1" applyBorder="1" applyAlignment="1">
      <alignment horizontal="right" vertical="center"/>
    </xf>
    <xf numFmtId="4" fontId="7" fillId="0" borderId="27" xfId="0" applyNumberFormat="1" applyFont="1" applyBorder="1" applyAlignment="1" applyProtection="1">
      <alignment horizontal="right" vertical="center"/>
      <protection locked="0"/>
    </xf>
    <xf numFmtId="4" fontId="7" fillId="0" borderId="28" xfId="0" applyNumberFormat="1" applyFont="1" applyBorder="1" applyAlignment="1" applyProtection="1">
      <alignment horizontal="right" vertical="center"/>
      <protection locked="0"/>
    </xf>
    <xf numFmtId="4" fontId="7" fillId="0" borderId="32" xfId="0" applyNumberFormat="1" applyFont="1" applyBorder="1" applyAlignment="1" applyProtection="1">
      <alignment horizontal="right" vertical="center"/>
      <protection locked="0"/>
    </xf>
    <xf numFmtId="4" fontId="7" fillId="0" borderId="33" xfId="0" applyNumberFormat="1" applyFont="1" applyBorder="1" applyAlignment="1" applyProtection="1">
      <alignment horizontal="right" vertical="center"/>
      <protection locked="0"/>
    </xf>
    <xf numFmtId="0" fontId="21" fillId="0" borderId="0" xfId="0" applyFont="1" applyAlignment="1">
      <alignment horizontal="center" vertical="center"/>
    </xf>
    <xf numFmtId="0" fontId="4" fillId="5" borderId="40" xfId="5" applyFill="1" applyBorder="1" applyAlignment="1" applyProtection="1"/>
    <xf numFmtId="172" fontId="7" fillId="0" borderId="27" xfId="0" applyNumberFormat="1" applyFont="1" applyBorder="1" applyAlignment="1" applyProtection="1">
      <alignment vertical="center"/>
      <protection locked="0"/>
    </xf>
    <xf numFmtId="171" fontId="14" fillId="0" borderId="9" xfId="0" applyNumberFormat="1" applyFont="1" applyBorder="1" applyAlignment="1">
      <alignment vertical="center"/>
    </xf>
    <xf numFmtId="0" fontId="6" fillId="0" borderId="52" xfId="0" applyFont="1" applyBorder="1" applyAlignment="1">
      <alignment vertical="center"/>
    </xf>
    <xf numFmtId="0" fontId="0" fillId="0" borderId="10" xfId="0" applyBorder="1"/>
    <xf numFmtId="0" fontId="13" fillId="0" borderId="1" xfId="0" applyFont="1" applyBorder="1" applyAlignment="1">
      <alignment horizontal="center" vertical="center"/>
    </xf>
    <xf numFmtId="0" fontId="40" fillId="0" borderId="0" xfId="0" applyFont="1" applyAlignment="1">
      <alignment vertical="center"/>
    </xf>
    <xf numFmtId="0" fontId="40" fillId="0" borderId="0" xfId="0" applyFont="1" applyAlignment="1">
      <alignment horizontal="center" vertical="center"/>
    </xf>
    <xf numFmtId="0" fontId="41" fillId="0" borderId="10" xfId="0" applyFont="1" applyBorder="1" applyAlignment="1">
      <alignment horizontal="center" vertical="center"/>
    </xf>
    <xf numFmtId="171" fontId="40" fillId="0" borderId="10" xfId="0" applyNumberFormat="1" applyFont="1" applyBorder="1" applyAlignment="1">
      <alignment vertical="center"/>
    </xf>
    <xf numFmtId="0" fontId="40" fillId="0" borderId="10" xfId="0" applyFont="1" applyBorder="1" applyAlignment="1">
      <alignment horizontal="center" vertical="center"/>
    </xf>
    <xf numFmtId="171" fontId="40" fillId="0" borderId="10" xfId="0" applyNumberFormat="1" applyFont="1" applyBorder="1" applyAlignment="1">
      <alignment horizontal="right" vertical="center"/>
    </xf>
    <xf numFmtId="171" fontId="40" fillId="0" borderId="0" xfId="0" applyNumberFormat="1" applyFont="1" applyAlignment="1">
      <alignment vertical="center"/>
    </xf>
    <xf numFmtId="0" fontId="40" fillId="0" borderId="0" xfId="0" applyFont="1" applyAlignment="1">
      <alignment horizontal="right" vertical="center"/>
    </xf>
    <xf numFmtId="0" fontId="42" fillId="0" borderId="0" xfId="0" applyFont="1" applyAlignment="1" applyProtection="1">
      <alignment vertical="center"/>
      <protection locked="0"/>
    </xf>
    <xf numFmtId="171" fontId="41" fillId="0" borderId="10" xfId="0" applyNumberFormat="1" applyFont="1" applyBorder="1" applyAlignment="1">
      <alignment horizontal="right" vertical="center"/>
    </xf>
    <xf numFmtId="171" fontId="41" fillId="0" borderId="10" xfId="0" applyNumberFormat="1" applyFont="1" applyBorder="1" applyAlignment="1">
      <alignment horizontal="center" vertical="center"/>
    </xf>
    <xf numFmtId="0" fontId="41" fillId="0" borderId="0" xfId="0" applyFont="1" applyAlignment="1">
      <alignment vertical="center"/>
    </xf>
    <xf numFmtId="4" fontId="13" fillId="0" borderId="0" xfId="0" applyNumberFormat="1" applyFont="1" applyAlignment="1">
      <alignment vertical="center"/>
    </xf>
    <xf numFmtId="4" fontId="14" fillId="0" borderId="0" xfId="0" applyNumberFormat="1" applyFont="1" applyAlignment="1">
      <alignment vertical="center"/>
    </xf>
    <xf numFmtId="0" fontId="28" fillId="0" borderId="0" xfId="0" applyFont="1" applyAlignment="1">
      <alignment vertical="center"/>
    </xf>
    <xf numFmtId="0" fontId="3" fillId="0" borderId="0" xfId="0" applyFont="1" applyAlignment="1">
      <alignment horizontal="right" vertical="center"/>
    </xf>
    <xf numFmtId="175" fontId="0" fillId="0" borderId="0" xfId="0" applyNumberFormat="1" applyAlignment="1">
      <alignment vertical="center"/>
    </xf>
    <xf numFmtId="0" fontId="7" fillId="0" borderId="56" xfId="0" applyFont="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25" xfId="0" applyFont="1" applyBorder="1" applyAlignment="1">
      <alignment vertical="center"/>
    </xf>
    <xf numFmtId="0" fontId="7" fillId="0" borderId="28" xfId="0" applyFont="1" applyBorder="1" applyAlignment="1">
      <alignment vertical="center"/>
    </xf>
    <xf numFmtId="4" fontId="7" fillId="0" borderId="31" xfId="0" applyNumberFormat="1" applyFont="1" applyBorder="1" applyAlignment="1" applyProtection="1">
      <alignment vertical="center"/>
      <protection locked="0"/>
    </xf>
    <xf numFmtId="4" fontId="7" fillId="0" borderId="57" xfId="0" applyNumberFormat="1" applyFont="1" applyBorder="1" applyAlignment="1" applyProtection="1">
      <alignment vertical="center"/>
      <protection locked="0"/>
    </xf>
    <xf numFmtId="4" fontId="7" fillId="0" borderId="24" xfId="0" applyNumberFormat="1" applyFont="1" applyBorder="1" applyAlignment="1" applyProtection="1">
      <alignment vertical="center"/>
      <protection locked="0"/>
    </xf>
    <xf numFmtId="4" fontId="7" fillId="0" borderId="26" xfId="0" applyNumberFormat="1" applyFont="1" applyBorder="1" applyAlignment="1" applyProtection="1">
      <alignment vertical="center"/>
      <protection locked="0"/>
    </xf>
    <xf numFmtId="0" fontId="14" fillId="0" borderId="12" xfId="0" applyFont="1" applyBorder="1" applyAlignment="1">
      <alignment vertical="center"/>
    </xf>
    <xf numFmtId="0" fontId="14" fillId="0" borderId="53" xfId="0" applyFont="1" applyBorder="1" applyAlignment="1">
      <alignment vertical="center"/>
    </xf>
    <xf numFmtId="0" fontId="14" fillId="0" borderId="11" xfId="0" applyFont="1" applyBorder="1" applyAlignment="1">
      <alignment vertical="center"/>
    </xf>
    <xf numFmtId="0" fontId="14" fillId="0" borderId="46" xfId="0" applyFont="1" applyBorder="1" applyAlignment="1">
      <alignment horizontal="center" vertical="center"/>
    </xf>
    <xf numFmtId="0" fontId="14" fillId="0" borderId="55" xfId="0" applyFont="1" applyBorder="1" applyAlignment="1">
      <alignment vertical="center"/>
    </xf>
    <xf numFmtId="0" fontId="14" fillId="0" borderId="9" xfId="0" applyFont="1" applyBorder="1" applyAlignment="1">
      <alignment horizontal="center" vertical="center"/>
    </xf>
    <xf numFmtId="0" fontId="3" fillId="0" borderId="0" xfId="0" applyFont="1"/>
    <xf numFmtId="0" fontId="3" fillId="0" borderId="58" xfId="0" applyFont="1" applyBorder="1" applyAlignment="1">
      <alignment horizontal="center"/>
    </xf>
    <xf numFmtId="0" fontId="3" fillId="0" borderId="46" xfId="0" applyFont="1" applyBorder="1" applyAlignment="1">
      <alignment horizontal="center"/>
    </xf>
    <xf numFmtId="0" fontId="3" fillId="0" borderId="59" xfId="0" applyFont="1" applyBorder="1" applyAlignment="1">
      <alignment horizontal="center"/>
    </xf>
    <xf numFmtId="0" fontId="7" fillId="0" borderId="14" xfId="0" applyFont="1" applyBorder="1" applyAlignment="1">
      <alignment horizontal="center" vertical="center" wrapText="1"/>
    </xf>
    <xf numFmtId="0" fontId="6" fillId="0" borderId="60" xfId="0" applyFont="1" applyBorder="1" applyAlignment="1">
      <alignment horizontal="center" vertical="center"/>
    </xf>
    <xf numFmtId="164" fontId="6" fillId="0" borderId="14" xfId="0" applyNumberFormat="1" applyFont="1" applyBorder="1" applyAlignment="1">
      <alignment horizontal="center" vertical="center"/>
    </xf>
    <xf numFmtId="164" fontId="6" fillId="0" borderId="61" xfId="0" applyNumberFormat="1" applyFont="1" applyBorder="1" applyAlignment="1">
      <alignment horizontal="center" vertical="center"/>
    </xf>
    <xf numFmtId="0" fontId="7" fillId="0" borderId="6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3" xfId="0" applyFont="1" applyBorder="1" applyAlignment="1">
      <alignment horizontal="center" vertical="center"/>
    </xf>
    <xf numFmtId="0" fontId="6" fillId="0" borderId="15" xfId="0" applyFont="1" applyBorder="1" applyAlignment="1">
      <alignment horizontal="center" vertical="center"/>
    </xf>
    <xf numFmtId="0" fontId="6" fillId="0" borderId="54" xfId="0" applyFont="1" applyBorder="1" applyAlignment="1">
      <alignment horizontal="center" vertical="center"/>
    </xf>
    <xf numFmtId="0" fontId="7" fillId="0" borderId="64" xfId="0" applyFont="1" applyBorder="1" applyAlignment="1">
      <alignment horizontal="center" vertical="center" wrapText="1"/>
    </xf>
    <xf numFmtId="0" fontId="6" fillId="0" borderId="19" xfId="0" applyFont="1" applyBorder="1" applyAlignment="1">
      <alignment vertical="center"/>
    </xf>
    <xf numFmtId="172" fontId="6" fillId="0" borderId="18" xfId="0" applyNumberFormat="1" applyFont="1" applyBorder="1" applyAlignment="1">
      <alignment vertical="center"/>
    </xf>
    <xf numFmtId="0" fontId="7" fillId="0" borderId="34" xfId="0" applyFont="1" applyBorder="1" applyAlignment="1">
      <alignment vertical="center"/>
    </xf>
    <xf numFmtId="172" fontId="7" fillId="0" borderId="34" xfId="0" applyNumberFormat="1" applyFont="1" applyBorder="1" applyAlignment="1" applyProtection="1">
      <alignment vertical="center"/>
      <protection locked="0"/>
    </xf>
    <xf numFmtId="172" fontId="7" fillId="0" borderId="23" xfId="0" applyNumberFormat="1" applyFont="1" applyBorder="1" applyAlignment="1" applyProtection="1">
      <alignment vertical="center"/>
      <protection locked="0"/>
    </xf>
    <xf numFmtId="172" fontId="7" fillId="0" borderId="23" xfId="0" applyNumberFormat="1" applyFont="1" applyBorder="1" applyAlignment="1" applyProtection="1">
      <alignment horizontal="right" vertical="center"/>
      <protection locked="0"/>
    </xf>
    <xf numFmtId="172" fontId="7" fillId="0" borderId="13" xfId="0" applyNumberFormat="1" applyFont="1" applyBorder="1" applyAlignment="1" applyProtection="1">
      <alignment vertical="center"/>
      <protection locked="0"/>
    </xf>
    <xf numFmtId="172" fontId="7" fillId="0" borderId="13" xfId="0" applyNumberFormat="1" applyFont="1" applyBorder="1" applyAlignment="1" applyProtection="1">
      <alignment horizontal="right" vertical="center"/>
      <protection locked="0"/>
    </xf>
    <xf numFmtId="0" fontId="7" fillId="0" borderId="16" xfId="0" applyFont="1" applyBorder="1" applyAlignment="1">
      <alignment vertical="center"/>
    </xf>
    <xf numFmtId="0" fontId="7" fillId="0" borderId="65" xfId="0" applyFont="1" applyBorder="1" applyAlignment="1">
      <alignment vertical="center"/>
    </xf>
    <xf numFmtId="172" fontId="7" fillId="0" borderId="31" xfId="0" applyNumberFormat="1" applyFont="1" applyBorder="1" applyAlignment="1" applyProtection="1">
      <alignment horizontal="right" vertical="center"/>
      <protection locked="0"/>
    </xf>
    <xf numFmtId="0" fontId="6" fillId="0" borderId="44" xfId="0" applyFont="1" applyBorder="1" applyAlignment="1">
      <alignment vertical="center"/>
    </xf>
    <xf numFmtId="0" fontId="7" fillId="0" borderId="66" xfId="0" applyFont="1" applyBorder="1" applyAlignment="1">
      <alignment vertical="center"/>
    </xf>
    <xf numFmtId="4" fontId="7" fillId="0" borderId="23" xfId="0" applyNumberFormat="1" applyFont="1" applyBorder="1" applyAlignment="1" applyProtection="1">
      <alignment vertical="center"/>
      <protection locked="0"/>
    </xf>
    <xf numFmtId="0" fontId="7" fillId="0" borderId="50" xfId="0" applyFont="1" applyBorder="1" applyAlignment="1">
      <alignment vertical="center"/>
    </xf>
    <xf numFmtId="4" fontId="7" fillId="0" borderId="13" xfId="0" applyNumberFormat="1" applyFont="1" applyBorder="1" applyAlignment="1" applyProtection="1">
      <alignment vertical="center"/>
      <protection locked="0"/>
    </xf>
    <xf numFmtId="172" fontId="7" fillId="0" borderId="16" xfId="0" applyNumberFormat="1" applyFont="1" applyBorder="1" applyAlignment="1" applyProtection="1">
      <alignment vertical="center"/>
      <protection locked="0"/>
    </xf>
    <xf numFmtId="0" fontId="7" fillId="0" borderId="38" xfId="0" applyFont="1" applyBorder="1" applyAlignment="1">
      <alignment vertical="center"/>
    </xf>
    <xf numFmtId="0" fontId="7" fillId="0" borderId="12" xfId="0" applyFont="1" applyBorder="1" applyAlignment="1">
      <alignment vertical="center"/>
    </xf>
    <xf numFmtId="172" fontId="7" fillId="0" borderId="38" xfId="0" applyNumberFormat="1" applyFont="1" applyBorder="1" applyAlignment="1" applyProtection="1">
      <alignment vertical="center"/>
      <protection locked="0"/>
    </xf>
    <xf numFmtId="0" fontId="7" fillId="0" borderId="53" xfId="0" applyFont="1" applyBorder="1" applyAlignment="1">
      <alignment vertical="center"/>
    </xf>
    <xf numFmtId="4" fontId="7" fillId="0" borderId="42" xfId="0" applyNumberFormat="1" applyFont="1" applyBorder="1" applyAlignment="1" applyProtection="1">
      <alignment vertical="center"/>
      <protection locked="0"/>
    </xf>
    <xf numFmtId="4" fontId="7" fillId="0" borderId="29" xfId="0" applyNumberFormat="1" applyFont="1" applyBorder="1" applyAlignment="1" applyProtection="1">
      <alignment vertical="center"/>
      <protection locked="0"/>
    </xf>
    <xf numFmtId="0" fontId="7" fillId="0" borderId="32" xfId="0" applyFont="1" applyBorder="1" applyAlignment="1">
      <alignment vertical="center"/>
    </xf>
    <xf numFmtId="0" fontId="7" fillId="0" borderId="58" xfId="0" applyFont="1" applyBorder="1" applyAlignment="1">
      <alignment vertical="center"/>
    </xf>
    <xf numFmtId="172" fontId="7" fillId="0" borderId="31" xfId="0" applyNumberFormat="1" applyFont="1" applyBorder="1" applyAlignment="1">
      <alignment vertical="center"/>
    </xf>
    <xf numFmtId="172" fontId="7" fillId="0" borderId="32" xfId="0" applyNumberFormat="1" applyFont="1" applyBorder="1" applyAlignment="1">
      <alignment vertical="center"/>
    </xf>
    <xf numFmtId="0" fontId="7" fillId="0" borderId="46" xfId="0" applyFont="1" applyBorder="1" applyAlignment="1">
      <alignment vertical="center"/>
    </xf>
    <xf numFmtId="0" fontId="7" fillId="0" borderId="6" xfId="0" applyFont="1" applyBorder="1" applyAlignment="1">
      <alignment vertical="center"/>
    </xf>
    <xf numFmtId="0" fontId="7" fillId="0" borderId="67" xfId="0" applyFont="1" applyBorder="1" applyAlignment="1">
      <alignment vertical="center"/>
    </xf>
    <xf numFmtId="172" fontId="7" fillId="0" borderId="32" xfId="0" applyNumberFormat="1" applyFont="1" applyBorder="1" applyAlignment="1" applyProtection="1">
      <alignment vertical="center"/>
      <protection locked="0"/>
    </xf>
    <xf numFmtId="172" fontId="7" fillId="0" borderId="31" xfId="0" applyNumberFormat="1" applyFont="1" applyBorder="1" applyAlignment="1" applyProtection="1">
      <alignment vertical="center"/>
      <protection locked="0"/>
    </xf>
    <xf numFmtId="0" fontId="7" fillId="0" borderId="68" xfId="0" applyFont="1" applyBorder="1" applyAlignment="1">
      <alignment vertical="center"/>
    </xf>
    <xf numFmtId="172" fontId="7" fillId="0" borderId="30" xfId="0" applyNumberFormat="1" applyFont="1" applyBorder="1" applyAlignment="1" applyProtection="1">
      <alignment vertical="center"/>
      <protection locked="0"/>
    </xf>
    <xf numFmtId="0" fontId="6" fillId="0" borderId="15" xfId="0" applyFont="1" applyBorder="1" applyAlignment="1">
      <alignment vertical="center"/>
    </xf>
    <xf numFmtId="0" fontId="6" fillId="0" borderId="63" xfId="0" applyFont="1" applyBorder="1" applyAlignment="1">
      <alignment vertical="center"/>
    </xf>
    <xf numFmtId="4" fontId="7" fillId="0" borderId="30" xfId="0" applyNumberFormat="1" applyFont="1" applyBorder="1" applyAlignment="1" applyProtection="1">
      <alignment vertical="center"/>
      <protection locked="0"/>
    </xf>
    <xf numFmtId="4" fontId="7" fillId="0" borderId="45" xfId="0" applyNumberFormat="1" applyFont="1" applyBorder="1" applyAlignment="1" applyProtection="1">
      <alignment vertical="center"/>
      <protection locked="0"/>
    </xf>
    <xf numFmtId="172" fontId="7" fillId="0" borderId="37" xfId="0" applyNumberFormat="1" applyFont="1" applyBorder="1" applyAlignment="1" applyProtection="1">
      <alignment vertical="center"/>
      <protection locked="0"/>
    </xf>
    <xf numFmtId="4" fontId="7" fillId="0" borderId="37" xfId="0" applyNumberFormat="1" applyFont="1" applyBorder="1" applyAlignment="1" applyProtection="1">
      <alignment vertical="center"/>
      <protection locked="0"/>
    </xf>
    <xf numFmtId="4" fontId="7" fillId="0" borderId="40" xfId="0" applyNumberFormat="1" applyFont="1" applyBorder="1" applyAlignment="1" applyProtection="1">
      <alignment vertical="center"/>
      <protection locked="0"/>
    </xf>
    <xf numFmtId="172" fontId="7" fillId="0" borderId="34" xfId="0" applyNumberFormat="1" applyFont="1" applyBorder="1" applyAlignment="1">
      <alignment vertical="center"/>
    </xf>
    <xf numFmtId="172" fontId="7" fillId="0" borderId="23" xfId="0" applyNumberFormat="1" applyFont="1" applyBorder="1" applyAlignment="1">
      <alignment vertical="center"/>
    </xf>
    <xf numFmtId="0" fontId="7" fillId="0" borderId="69" xfId="0" applyFont="1" applyBorder="1" applyAlignment="1">
      <alignment vertical="center"/>
    </xf>
    <xf numFmtId="4" fontId="7" fillId="0" borderId="23" xfId="0" applyNumberFormat="1" applyFont="1" applyBorder="1" applyAlignment="1">
      <alignment vertical="center"/>
    </xf>
    <xf numFmtId="4" fontId="7" fillId="0" borderId="42" xfId="0" applyNumberFormat="1" applyFont="1" applyBorder="1" applyAlignment="1">
      <alignment vertical="center"/>
    </xf>
    <xf numFmtId="172" fontId="7" fillId="0" borderId="38" xfId="0" applyNumberFormat="1" applyFont="1" applyBorder="1" applyAlignment="1">
      <alignment vertical="center"/>
    </xf>
    <xf numFmtId="172" fontId="7" fillId="0" borderId="37" xfId="0" applyNumberFormat="1" applyFont="1" applyBorder="1" applyAlignment="1">
      <alignment vertical="center"/>
    </xf>
    <xf numFmtId="4" fontId="7" fillId="0" borderId="24" xfId="0" applyNumberFormat="1" applyFont="1" applyBorder="1" applyAlignment="1">
      <alignment vertical="center"/>
    </xf>
    <xf numFmtId="4" fontId="7" fillId="0" borderId="26" xfId="0" applyNumberFormat="1" applyFont="1" applyBorder="1" applyAlignment="1">
      <alignment vertical="center"/>
    </xf>
    <xf numFmtId="4" fontId="7" fillId="0" borderId="37" xfId="0" applyNumberFormat="1" applyFont="1" applyBorder="1" applyAlignment="1">
      <alignment vertical="center"/>
    </xf>
    <xf numFmtId="4" fontId="7" fillId="0" borderId="40" xfId="0" applyNumberFormat="1" applyFont="1" applyBorder="1" applyAlignment="1">
      <alignment vertical="center"/>
    </xf>
    <xf numFmtId="0" fontId="6" fillId="0" borderId="43" xfId="0" applyFont="1" applyBorder="1" applyAlignment="1">
      <alignment vertical="center"/>
    </xf>
    <xf numFmtId="0" fontId="7" fillId="0" borderId="15" xfId="0" applyFont="1" applyBorder="1" applyAlignment="1">
      <alignment vertical="center"/>
    </xf>
    <xf numFmtId="0" fontId="7" fillId="0" borderId="3" xfId="0" applyFont="1" applyBorder="1" applyAlignment="1">
      <alignment vertical="center"/>
    </xf>
    <xf numFmtId="172" fontId="7" fillId="0" borderId="3" xfId="0" applyNumberFormat="1" applyFont="1" applyBorder="1" applyAlignment="1" applyProtection="1">
      <alignment vertical="center"/>
      <protection locked="0"/>
    </xf>
    <xf numFmtId="172" fontId="7" fillId="0" borderId="18" xfId="0" applyNumberFormat="1" applyFont="1" applyBorder="1" applyAlignment="1" applyProtection="1">
      <alignment vertical="center"/>
      <protection locked="0"/>
    </xf>
    <xf numFmtId="4" fontId="6" fillId="0" borderId="0" xfId="0" applyNumberFormat="1" applyFont="1" applyAlignment="1">
      <alignment vertical="center"/>
    </xf>
    <xf numFmtId="0" fontId="7" fillId="0" borderId="0" xfId="0" applyFont="1" applyAlignment="1">
      <alignment vertical="center"/>
    </xf>
    <xf numFmtId="172" fontId="7" fillId="0" borderId="0" xfId="0" applyNumberFormat="1" applyFont="1" applyAlignment="1">
      <alignment vertical="center"/>
    </xf>
    <xf numFmtId="172" fontId="6" fillId="0" borderId="0" xfId="0" applyNumberFormat="1" applyFont="1" applyAlignment="1">
      <alignment vertical="center"/>
    </xf>
    <xf numFmtId="0" fontId="6" fillId="0" borderId="0" xfId="0" applyFont="1" applyAlignment="1">
      <alignment vertical="center"/>
    </xf>
    <xf numFmtId="14" fontId="14" fillId="0" borderId="10" xfId="0" applyNumberFormat="1" applyFont="1" applyBorder="1" applyAlignment="1">
      <alignment horizontal="center" vertical="center"/>
    </xf>
    <xf numFmtId="0" fontId="8" fillId="0" borderId="0" xfId="0" applyFont="1" applyAlignment="1">
      <alignment vertical="center"/>
    </xf>
    <xf numFmtId="0" fontId="22" fillId="2" borderId="15" xfId="0" applyFont="1" applyFill="1" applyBorder="1" applyAlignment="1">
      <alignment vertical="center"/>
    </xf>
    <xf numFmtId="0" fontId="22" fillId="2" borderId="19" xfId="0" applyFont="1" applyFill="1" applyBorder="1" applyAlignment="1">
      <alignment vertical="center"/>
    </xf>
    <xf numFmtId="0" fontId="4" fillId="2" borderId="18" xfId="5" applyFill="1" applyBorder="1" applyAlignment="1" applyProtection="1">
      <alignment vertical="center"/>
    </xf>
    <xf numFmtId="0" fontId="18" fillId="3" borderId="18" xfId="0" applyFont="1" applyFill="1" applyBorder="1" applyAlignment="1">
      <alignment horizontal="center" vertical="center"/>
    </xf>
    <xf numFmtId="0" fontId="22" fillId="2" borderId="18" xfId="0" applyFont="1" applyFill="1" applyBorder="1" applyAlignment="1">
      <alignment vertical="center"/>
    </xf>
    <xf numFmtId="0" fontId="43" fillId="0" borderId="30" xfId="0" applyFont="1" applyBorder="1" applyAlignment="1">
      <alignment horizontal="center" vertical="center"/>
    </xf>
    <xf numFmtId="0" fontId="6" fillId="7" borderId="19" xfId="0" applyFont="1" applyFill="1" applyBorder="1" applyAlignment="1">
      <alignment vertical="center"/>
    </xf>
    <xf numFmtId="0" fontId="6" fillId="7" borderId="52" xfId="0" applyFont="1" applyFill="1" applyBorder="1" applyAlignment="1">
      <alignment vertical="center"/>
    </xf>
    <xf numFmtId="172" fontId="6" fillId="7" borderId="19" xfId="0" applyNumberFormat="1" applyFont="1" applyFill="1" applyBorder="1" applyAlignment="1">
      <alignment vertical="center"/>
    </xf>
    <xf numFmtId="172" fontId="6" fillId="7" borderId="18" xfId="0" applyNumberFormat="1" applyFont="1" applyFill="1" applyBorder="1" applyAlignment="1">
      <alignment vertical="center"/>
    </xf>
    <xf numFmtId="0" fontId="6" fillId="7" borderId="62" xfId="0" applyFont="1" applyFill="1" applyBorder="1" applyAlignment="1">
      <alignment vertical="center"/>
    </xf>
    <xf numFmtId="0" fontId="6" fillId="7" borderId="60" xfId="0" applyFont="1" applyFill="1" applyBorder="1" applyAlignment="1">
      <alignment vertical="center"/>
    </xf>
    <xf numFmtId="4" fontId="6" fillId="7" borderId="61" xfId="0" applyNumberFormat="1" applyFont="1" applyFill="1" applyBorder="1" applyAlignment="1">
      <alignment vertical="center"/>
    </xf>
    <xf numFmtId="4" fontId="6" fillId="7" borderId="47" xfId="0" applyNumberFormat="1" applyFont="1" applyFill="1" applyBorder="1" applyAlignment="1">
      <alignment vertical="center"/>
    </xf>
    <xf numFmtId="0" fontId="6" fillId="7" borderId="44" xfId="0" applyFont="1" applyFill="1" applyBorder="1" applyAlignment="1">
      <alignment vertical="center"/>
    </xf>
    <xf numFmtId="4" fontId="6" fillId="7" borderId="18" xfId="0" applyNumberFormat="1" applyFont="1" applyFill="1" applyBorder="1" applyAlignment="1">
      <alignment vertical="center"/>
    </xf>
    <xf numFmtId="4" fontId="6" fillId="7" borderId="21" xfId="0" applyNumberFormat="1" applyFont="1" applyFill="1" applyBorder="1" applyAlignment="1">
      <alignment vertical="center"/>
    </xf>
    <xf numFmtId="172" fontId="6" fillId="7" borderId="19" xfId="0" applyNumberFormat="1" applyFont="1" applyFill="1" applyBorder="1" applyAlignment="1" applyProtection="1">
      <alignment vertical="center"/>
      <protection locked="0"/>
    </xf>
    <xf numFmtId="0" fontId="6" fillId="7" borderId="20" xfId="0" applyFont="1" applyFill="1" applyBorder="1" applyAlignment="1">
      <alignment vertical="center"/>
    </xf>
    <xf numFmtId="0" fontId="6" fillId="7" borderId="44" xfId="0" applyFont="1" applyFill="1" applyBorder="1" applyAlignment="1">
      <alignment horizontal="right" vertical="center"/>
    </xf>
    <xf numFmtId="4" fontId="7" fillId="7" borderId="18" xfId="0" applyNumberFormat="1" applyFont="1" applyFill="1" applyBorder="1" applyAlignment="1" applyProtection="1">
      <alignment vertical="center"/>
      <protection locked="0"/>
    </xf>
    <xf numFmtId="4" fontId="7" fillId="7" borderId="21" xfId="0" applyNumberFormat="1" applyFont="1" applyFill="1" applyBorder="1" applyAlignment="1" applyProtection="1">
      <alignment vertical="center"/>
      <protection locked="0"/>
    </xf>
    <xf numFmtId="0" fontId="7" fillId="7" borderId="19" xfId="0" applyFont="1" applyFill="1" applyBorder="1" applyAlignment="1">
      <alignment vertical="center"/>
    </xf>
    <xf numFmtId="0" fontId="7" fillId="7" borderId="44" xfId="0" applyFont="1" applyFill="1" applyBorder="1" applyAlignment="1">
      <alignment vertical="center"/>
    </xf>
    <xf numFmtId="0" fontId="6" fillId="7" borderId="43" xfId="0" applyFont="1" applyFill="1" applyBorder="1" applyAlignment="1">
      <alignment vertical="center"/>
    </xf>
    <xf numFmtId="0" fontId="8" fillId="0" borderId="19" xfId="0" applyFont="1" applyBorder="1" applyAlignment="1">
      <alignment vertical="center"/>
    </xf>
    <xf numFmtId="172" fontId="8" fillId="8" borderId="18" xfId="0" applyNumberFormat="1" applyFont="1" applyFill="1" applyBorder="1" applyAlignment="1">
      <alignment vertical="center"/>
    </xf>
    <xf numFmtId="0" fontId="9" fillId="0" borderId="0" xfId="0" applyFont="1" applyAlignment="1">
      <alignment vertical="center"/>
    </xf>
    <xf numFmtId="172" fontId="18" fillId="8" borderId="18" xfId="0" applyNumberFormat="1" applyFont="1" applyFill="1" applyBorder="1" applyAlignment="1">
      <alignment vertical="center"/>
    </xf>
    <xf numFmtId="0" fontId="22" fillId="0" borderId="0" xfId="0" applyFont="1" applyAlignment="1">
      <alignment vertical="center"/>
    </xf>
    <xf numFmtId="0" fontId="40" fillId="0" borderId="0" xfId="0" applyFont="1"/>
    <xf numFmtId="167" fontId="40" fillId="0" borderId="0" xfId="0" applyNumberFormat="1" applyFont="1" applyAlignment="1">
      <alignment horizontal="left" vertical="center" wrapText="1"/>
    </xf>
    <xf numFmtId="0" fontId="40" fillId="0" borderId="0" xfId="0" applyFont="1" applyAlignment="1">
      <alignment horizontal="left"/>
    </xf>
    <xf numFmtId="14" fontId="40" fillId="0" borderId="0" xfId="0" applyNumberFormat="1" applyFont="1" applyAlignment="1">
      <alignment horizontal="left" vertical="center"/>
    </xf>
    <xf numFmtId="0" fontId="44" fillId="0" borderId="0" xfId="0" applyFont="1" applyAlignment="1">
      <alignment horizontal="left"/>
    </xf>
    <xf numFmtId="0" fontId="3" fillId="0" borderId="0" xfId="0" applyFont="1" applyAlignment="1">
      <alignment vertical="center"/>
    </xf>
    <xf numFmtId="0" fontId="3" fillId="0" borderId="0" xfId="0" applyFont="1" applyAlignment="1">
      <alignment horizontal="left" vertical="center"/>
    </xf>
    <xf numFmtId="0" fontId="7" fillId="0" borderId="63" xfId="0" applyFont="1" applyBorder="1" applyAlignment="1">
      <alignment vertical="center"/>
    </xf>
    <xf numFmtId="172" fontId="7" fillId="0" borderId="15" xfId="0" applyNumberFormat="1" applyFont="1" applyBorder="1" applyAlignment="1" applyProtection="1">
      <alignment vertical="center"/>
      <protection locked="0"/>
    </xf>
    <xf numFmtId="172" fontId="7" fillId="0" borderId="54" xfId="0" applyNumberFormat="1" applyFont="1" applyBorder="1" applyAlignment="1" applyProtection="1">
      <alignment vertical="center"/>
      <protection locked="0"/>
    </xf>
    <xf numFmtId="0" fontId="7" fillId="0" borderId="13" xfId="0" applyFont="1" applyBorder="1"/>
    <xf numFmtId="175" fontId="22" fillId="0" borderId="10" xfId="7" applyNumberFormat="1" applyFont="1" applyBorder="1"/>
    <xf numFmtId="175" fontId="22" fillId="0" borderId="0" xfId="7" applyNumberFormat="1" applyFont="1"/>
    <xf numFmtId="0" fontId="18" fillId="0" borderId="19" xfId="0" applyFont="1" applyBorder="1"/>
    <xf numFmtId="0" fontId="18" fillId="0" borderId="36" xfId="0" applyFont="1" applyBorder="1"/>
    <xf numFmtId="0" fontId="18" fillId="0" borderId="21" xfId="0" applyFont="1" applyBorder="1"/>
    <xf numFmtId="175" fontId="18" fillId="0" borderId="18" xfId="7" applyNumberFormat="1" applyFont="1" applyBorder="1"/>
    <xf numFmtId="167" fontId="7" fillId="0" borderId="0" xfId="0" applyNumberFormat="1" applyFont="1" applyAlignment="1">
      <alignment vertical="center"/>
    </xf>
    <xf numFmtId="167" fontId="9" fillId="0" borderId="7" xfId="0" applyNumberFormat="1" applyFont="1" applyBorder="1" applyAlignment="1" applyProtection="1">
      <alignment vertical="center"/>
      <protection locked="0"/>
    </xf>
    <xf numFmtId="167" fontId="7" fillId="0" borderId="7" xfId="0" applyNumberFormat="1" applyFont="1" applyBorder="1" applyAlignment="1" applyProtection="1">
      <alignment vertical="center"/>
      <protection locked="0"/>
    </xf>
    <xf numFmtId="167" fontId="7" fillId="0" borderId="8" xfId="0" applyNumberFormat="1" applyFont="1" applyBorder="1" applyAlignment="1">
      <alignment vertical="center"/>
    </xf>
    <xf numFmtId="167" fontId="6" fillId="0" borderId="43" xfId="0" applyNumberFormat="1" applyFont="1" applyBorder="1" applyAlignment="1">
      <alignment vertical="center"/>
    </xf>
    <xf numFmtId="167" fontId="6" fillId="0" borderId="20" xfId="0" applyNumberFormat="1" applyFont="1" applyBorder="1" applyAlignment="1">
      <alignment vertical="center"/>
    </xf>
    <xf numFmtId="167" fontId="7" fillId="0" borderId="10" xfId="0" applyNumberFormat="1" applyFont="1" applyBorder="1" applyAlignment="1" applyProtection="1">
      <alignment vertical="center"/>
      <protection locked="0"/>
    </xf>
    <xf numFmtId="167" fontId="7" fillId="0" borderId="28" xfId="0" applyNumberFormat="1" applyFont="1" applyBorder="1" applyAlignment="1">
      <alignment vertical="center"/>
    </xf>
    <xf numFmtId="167" fontId="6" fillId="0" borderId="52" xfId="0" applyNumberFormat="1" applyFont="1" applyBorder="1" applyAlignment="1">
      <alignment vertical="center"/>
    </xf>
    <xf numFmtId="167" fontId="6" fillId="0" borderId="18" xfId="0" applyNumberFormat="1" applyFont="1" applyBorder="1" applyAlignment="1">
      <alignment vertical="center"/>
    </xf>
    <xf numFmtId="167" fontId="7" fillId="0" borderId="0" xfId="0" applyNumberFormat="1" applyFont="1" applyAlignment="1">
      <alignment horizontal="center" vertical="center"/>
    </xf>
    <xf numFmtId="0" fontId="9" fillId="0" borderId="0" xfId="0" applyFont="1" applyAlignment="1" applyProtection="1">
      <alignment vertical="center"/>
      <protection locked="0"/>
    </xf>
    <xf numFmtId="0" fontId="12" fillId="0" borderId="0" xfId="0" applyFont="1"/>
    <xf numFmtId="0" fontId="7" fillId="0" borderId="0" xfId="0" applyFont="1"/>
    <xf numFmtId="0" fontId="6" fillId="0" borderId="0" xfId="0" applyFont="1" applyAlignment="1">
      <alignment horizontal="right"/>
    </xf>
    <xf numFmtId="4" fontId="7" fillId="0" borderId="0" xfId="0" applyNumberFormat="1" applyFont="1"/>
    <xf numFmtId="0" fontId="6"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7" fillId="0" borderId="0" xfId="0" applyFont="1" applyAlignment="1">
      <alignment horizontal="right"/>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8" xfId="0" applyFont="1" applyBorder="1" applyAlignment="1">
      <alignment horizontal="center"/>
    </xf>
    <xf numFmtId="0" fontId="6" fillId="0" borderId="17" xfId="0" applyFont="1" applyBorder="1" applyAlignment="1">
      <alignment horizontal="center"/>
    </xf>
    <xf numFmtId="0" fontId="6" fillId="0" borderId="18" xfId="0" applyFont="1" applyBorder="1"/>
    <xf numFmtId="4" fontId="6" fillId="0" borderId="19" xfId="0" applyNumberFormat="1" applyFont="1" applyBorder="1" applyAlignment="1">
      <alignment horizontal="right" vertical="center"/>
    </xf>
    <xf numFmtId="4" fontId="6" fillId="0" borderId="20" xfId="0" applyNumberFormat="1" applyFont="1" applyBorder="1" applyAlignment="1">
      <alignment horizontal="right" vertical="center"/>
    </xf>
    <xf numFmtId="4" fontId="6" fillId="0" borderId="21" xfId="0" applyNumberFormat="1" applyFont="1" applyBorder="1" applyAlignment="1">
      <alignment horizontal="right" vertical="center"/>
    </xf>
    <xf numFmtId="4" fontId="6" fillId="0" borderId="18" xfId="0" applyNumberFormat="1" applyFont="1" applyBorder="1" applyAlignment="1">
      <alignment horizontal="right" vertical="center"/>
    </xf>
    <xf numFmtId="4" fontId="7" fillId="0" borderId="22" xfId="0" applyNumberFormat="1" applyFont="1" applyBorder="1" applyAlignment="1" applyProtection="1">
      <alignment horizontal="right" vertical="center"/>
      <protection locked="0"/>
    </xf>
    <xf numFmtId="4" fontId="7" fillId="0" borderId="23" xfId="6" applyNumberFormat="1" applyFont="1" applyFill="1" applyBorder="1" applyAlignment="1" applyProtection="1">
      <alignment horizontal="right" vertical="center"/>
    </xf>
    <xf numFmtId="4" fontId="7" fillId="0" borderId="13" xfId="0" applyNumberFormat="1" applyFont="1" applyBorder="1" applyAlignment="1" applyProtection="1">
      <alignment horizontal="right" vertical="center"/>
      <protection locked="0"/>
    </xf>
    <xf numFmtId="0" fontId="7" fillId="0" borderId="24" xfId="0" applyFont="1" applyBorder="1"/>
    <xf numFmtId="4" fontId="7" fillId="0" borderId="25" xfId="0" applyNumberFormat="1" applyFont="1" applyBorder="1" applyAlignment="1" applyProtection="1">
      <alignment horizontal="right" vertical="center"/>
      <protection locked="0"/>
    </xf>
    <xf numFmtId="4" fontId="7" fillId="0" borderId="26" xfId="0" applyNumberFormat="1" applyFont="1" applyBorder="1" applyAlignment="1">
      <alignment horizontal="right" vertical="center"/>
    </xf>
    <xf numFmtId="4" fontId="7" fillId="0" borderId="24" xfId="0" applyNumberFormat="1" applyFont="1" applyBorder="1" applyAlignment="1">
      <alignment horizontal="right" vertical="center"/>
    </xf>
    <xf numFmtId="4" fontId="7" fillId="0" borderId="13" xfId="0" applyNumberFormat="1" applyFont="1" applyBorder="1" applyAlignment="1">
      <alignment horizontal="right" vertical="center"/>
    </xf>
    <xf numFmtId="0" fontId="7" fillId="0" borderId="31" xfId="0" applyFont="1" applyBorder="1"/>
    <xf numFmtId="4" fontId="7" fillId="0" borderId="31" xfId="0" applyNumberFormat="1" applyFont="1" applyBorder="1" applyAlignment="1">
      <alignment horizontal="right" vertical="center"/>
    </xf>
    <xf numFmtId="0" fontId="7" fillId="0" borderId="27" xfId="0" applyFont="1" applyBorder="1"/>
    <xf numFmtId="4" fontId="7" fillId="0" borderId="32" xfId="0" applyNumberFormat="1" applyFont="1" applyBorder="1" applyAlignment="1">
      <alignment horizontal="right" vertical="center"/>
    </xf>
    <xf numFmtId="4" fontId="7" fillId="0" borderId="33" xfId="0" applyNumberFormat="1" applyFont="1" applyBorder="1" applyAlignment="1">
      <alignment horizontal="right" vertical="center"/>
    </xf>
    <xf numFmtId="0" fontId="6" fillId="2" borderId="15" xfId="0" applyFont="1" applyFill="1" applyBorder="1" applyAlignment="1">
      <alignment horizontal="right"/>
    </xf>
    <xf numFmtId="4" fontId="6" fillId="2" borderId="54" xfId="0" applyNumberFormat="1" applyFont="1" applyFill="1" applyBorder="1" applyAlignment="1">
      <alignment horizontal="right" vertical="center"/>
    </xf>
    <xf numFmtId="4" fontId="6" fillId="0" borderId="19" xfId="0" applyNumberFormat="1" applyFont="1" applyBorder="1" applyAlignment="1" applyProtection="1">
      <alignment horizontal="right" vertical="center"/>
      <protection locked="0"/>
    </xf>
    <xf numFmtId="4" fontId="6" fillId="0" borderId="20" xfId="0" applyNumberFormat="1" applyFont="1" applyBorder="1" applyAlignment="1" applyProtection="1">
      <alignment horizontal="right" vertical="center"/>
      <protection locked="0"/>
    </xf>
    <xf numFmtId="4" fontId="6" fillId="0" borderId="21" xfId="0" applyNumberFormat="1" applyFont="1" applyBorder="1" applyAlignment="1" applyProtection="1">
      <alignment horizontal="right" vertical="center"/>
      <protection locked="0"/>
    </xf>
    <xf numFmtId="4" fontId="6" fillId="0" borderId="18" xfId="0" applyNumberFormat="1" applyFont="1" applyBorder="1" applyAlignment="1" applyProtection="1">
      <alignment horizontal="right" vertical="center"/>
      <protection locked="0"/>
    </xf>
    <xf numFmtId="0" fontId="6" fillId="3" borderId="19" xfId="0" applyFont="1" applyFill="1" applyBorder="1" applyAlignment="1">
      <alignment horizontal="right"/>
    </xf>
    <xf numFmtId="4" fontId="6" fillId="3" borderId="18" xfId="0" applyNumberFormat="1" applyFont="1" applyFill="1" applyBorder="1" applyAlignment="1">
      <alignment horizontal="right" vertical="center"/>
    </xf>
    <xf numFmtId="4" fontId="7" fillId="0" borderId="26" xfId="0" applyNumberFormat="1" applyFont="1" applyBorder="1" applyAlignment="1" applyProtection="1">
      <alignment horizontal="right" vertical="center"/>
      <protection locked="0"/>
    </xf>
    <xf numFmtId="4" fontId="7" fillId="0" borderId="24" xfId="0" applyNumberFormat="1" applyFont="1" applyBorder="1" applyAlignment="1" applyProtection="1">
      <alignment horizontal="right" vertical="center"/>
      <protection locked="0"/>
    </xf>
    <xf numFmtId="0" fontId="7" fillId="0" borderId="34" xfId="0" applyFont="1" applyBorder="1"/>
    <xf numFmtId="4" fontId="7" fillId="0" borderId="23" xfId="0" applyNumberFormat="1" applyFont="1" applyBorder="1" applyAlignment="1">
      <alignment horizontal="right" vertical="center"/>
    </xf>
    <xf numFmtId="0" fontId="7" fillId="6" borderId="24" xfId="0" applyFont="1" applyFill="1" applyBorder="1"/>
    <xf numFmtId="4" fontId="6" fillId="3" borderId="19" xfId="0" applyNumberFormat="1" applyFont="1" applyFill="1" applyBorder="1" applyAlignment="1">
      <alignment horizontal="right" vertical="center"/>
    </xf>
    <xf numFmtId="4" fontId="6" fillId="3" borderId="20" xfId="0" applyNumberFormat="1" applyFont="1" applyFill="1" applyBorder="1" applyAlignment="1">
      <alignment horizontal="right" vertical="center"/>
    </xf>
    <xf numFmtId="4" fontId="6" fillId="3" borderId="35" xfId="0" applyNumberFormat="1" applyFont="1" applyFill="1" applyBorder="1" applyAlignment="1">
      <alignment horizontal="right" vertical="center"/>
    </xf>
    <xf numFmtId="4" fontId="6" fillId="3" borderId="36" xfId="0" applyNumberFormat="1" applyFont="1" applyFill="1" applyBorder="1" applyAlignment="1">
      <alignment horizontal="right" vertical="center"/>
    </xf>
    <xf numFmtId="0" fontId="6" fillId="0" borderId="19" xfId="0" applyFont="1" applyBorder="1"/>
    <xf numFmtId="0" fontId="7" fillId="0" borderId="23" xfId="0" applyFont="1" applyBorder="1"/>
    <xf numFmtId="4" fontId="7" fillId="0" borderId="34" xfId="0" applyNumberFormat="1" applyFont="1" applyBorder="1" applyAlignment="1" applyProtection="1">
      <alignment horizontal="right" vertical="center"/>
      <protection locked="0"/>
    </xf>
    <xf numFmtId="4" fontId="7" fillId="0" borderId="6" xfId="0" applyNumberFormat="1" applyFont="1" applyBorder="1" applyAlignment="1">
      <alignment horizontal="right" vertical="center"/>
    </xf>
    <xf numFmtId="4" fontId="6" fillId="0" borderId="42" xfId="0" applyNumberFormat="1" applyFont="1" applyBorder="1" applyAlignment="1">
      <alignment horizontal="right" vertical="center"/>
    </xf>
    <xf numFmtId="0" fontId="7" fillId="0" borderId="30" xfId="0" applyFont="1" applyBorder="1"/>
    <xf numFmtId="4" fontId="7" fillId="0" borderId="16" xfId="0" applyNumberFormat="1" applyFont="1" applyBorder="1" applyAlignment="1" applyProtection="1">
      <alignment horizontal="right" vertical="center"/>
      <protection locked="0"/>
    </xf>
    <xf numFmtId="4" fontId="7" fillId="0" borderId="8" xfId="0" applyNumberFormat="1" applyFont="1" applyBorder="1" applyAlignment="1">
      <alignment horizontal="right" vertical="center"/>
    </xf>
    <xf numFmtId="4" fontId="7" fillId="0" borderId="45" xfId="0" applyNumberFormat="1" applyFont="1" applyBorder="1" applyAlignment="1">
      <alignment horizontal="right" vertical="center"/>
    </xf>
    <xf numFmtId="4" fontId="7" fillId="0" borderId="18" xfId="0" applyNumberFormat="1" applyFont="1" applyBorder="1" applyAlignment="1">
      <alignment horizontal="right" vertical="center"/>
    </xf>
    <xf numFmtId="0" fontId="6" fillId="0" borderId="19" xfId="0" applyFont="1" applyBorder="1" applyAlignment="1">
      <alignment horizontal="left"/>
    </xf>
    <xf numFmtId="0" fontId="7" fillId="0" borderId="37" xfId="0" applyFont="1" applyBorder="1"/>
    <xf numFmtId="4" fontId="7" fillId="0" borderId="38" xfId="0" applyNumberFormat="1" applyFont="1" applyBorder="1" applyAlignment="1" applyProtection="1">
      <alignment horizontal="right" vertical="center"/>
      <protection locked="0"/>
    </xf>
    <xf numFmtId="4" fontId="7" fillId="0" borderId="39" xfId="0" applyNumberFormat="1" applyFont="1" applyBorder="1" applyAlignment="1">
      <alignment horizontal="right" vertical="center"/>
    </xf>
    <xf numFmtId="4" fontId="7" fillId="0" borderId="40" xfId="0" applyNumberFormat="1" applyFont="1" applyBorder="1" applyAlignment="1">
      <alignment horizontal="right" vertical="center"/>
    </xf>
    <xf numFmtId="4" fontId="7" fillId="0" borderId="23" xfId="6" applyNumberFormat="1" applyFont="1" applyFill="1" applyBorder="1" applyAlignment="1" applyProtection="1">
      <alignment horizontal="right" vertical="center"/>
      <protection locked="0"/>
    </xf>
    <xf numFmtId="4" fontId="7" fillId="0" borderId="42" xfId="0" applyNumberFormat="1" applyFont="1" applyBorder="1" applyAlignment="1">
      <alignment horizontal="right" vertical="center"/>
    </xf>
    <xf numFmtId="4" fontId="7" fillId="0" borderId="28" xfId="0" applyNumberFormat="1" applyFont="1" applyBorder="1" applyAlignment="1">
      <alignment horizontal="right" vertical="center"/>
    </xf>
    <xf numFmtId="4" fontId="7" fillId="0" borderId="29" xfId="0" applyNumberFormat="1" applyFont="1" applyBorder="1" applyAlignment="1">
      <alignment horizontal="right" vertical="center"/>
    </xf>
    <xf numFmtId="0" fontId="6" fillId="0" borderId="27" xfId="0" applyFont="1" applyBorder="1"/>
    <xf numFmtId="4" fontId="6" fillId="0" borderId="13" xfId="0" applyNumberFormat="1" applyFont="1" applyBorder="1" applyAlignment="1">
      <alignment horizontal="right" vertical="center"/>
    </xf>
    <xf numFmtId="4" fontId="6" fillId="0" borderId="13" xfId="0" applyNumberFormat="1" applyFont="1" applyBorder="1" applyAlignment="1" applyProtection="1">
      <alignment horizontal="right" vertical="center"/>
      <protection locked="0"/>
    </xf>
    <xf numFmtId="0" fontId="7" fillId="0" borderId="23" xfId="0" applyFont="1" applyBorder="1" applyAlignment="1">
      <alignment horizontal="left"/>
    </xf>
    <xf numFmtId="4" fontId="7" fillId="0" borderId="34" xfId="0" applyNumberFormat="1" applyFont="1" applyBorder="1" applyAlignment="1">
      <alignment horizontal="right" vertical="center"/>
    </xf>
    <xf numFmtId="0" fontId="7" fillId="0" borderId="13" xfId="0" applyFont="1" applyBorder="1" applyAlignment="1">
      <alignment horizontal="left"/>
    </xf>
    <xf numFmtId="4" fontId="7" fillId="0" borderId="27" xfId="0" applyNumberFormat="1" applyFont="1" applyBorder="1" applyAlignment="1">
      <alignment horizontal="right" vertical="center"/>
    </xf>
    <xf numFmtId="0" fontId="7" fillId="0" borderId="30" xfId="0" applyFont="1" applyBorder="1" applyAlignment="1">
      <alignment horizontal="left"/>
    </xf>
    <xf numFmtId="4" fontId="7" fillId="0" borderId="8" xfId="0" applyNumberFormat="1" applyFont="1" applyBorder="1" applyAlignment="1" applyProtection="1">
      <alignment horizontal="right" vertical="center"/>
      <protection locked="0"/>
    </xf>
    <xf numFmtId="0" fontId="7" fillId="0" borderId="16" xfId="0" applyFont="1" applyBorder="1"/>
    <xf numFmtId="4" fontId="7" fillId="0" borderId="30" xfId="0" applyNumberFormat="1" applyFont="1" applyBorder="1" applyAlignment="1">
      <alignment horizontal="right" vertical="center"/>
    </xf>
    <xf numFmtId="0" fontId="6" fillId="3" borderId="18" xfId="0" applyFont="1" applyFill="1" applyBorder="1" applyAlignment="1">
      <alignment horizontal="right"/>
    </xf>
    <xf numFmtId="0" fontId="6" fillId="0" borderId="34" xfId="0" applyFont="1" applyBorder="1"/>
    <xf numFmtId="4" fontId="6" fillId="0" borderId="34" xfId="0" applyNumberFormat="1" applyFont="1" applyBorder="1" applyAlignment="1" applyProtection="1">
      <alignment horizontal="right" vertical="center"/>
      <protection locked="0"/>
    </xf>
    <xf numFmtId="4" fontId="6" fillId="0" borderId="6" xfId="0" applyNumberFormat="1" applyFont="1" applyBorder="1" applyAlignment="1" applyProtection="1">
      <alignment horizontal="right" vertical="center"/>
      <protection locked="0"/>
    </xf>
    <xf numFmtId="4" fontId="6" fillId="0" borderId="41" xfId="0" applyNumberFormat="1" applyFont="1" applyBorder="1" applyAlignment="1">
      <alignment horizontal="right" vertical="center"/>
    </xf>
    <xf numFmtId="0" fontId="6" fillId="0" borderId="23" xfId="0" applyFont="1" applyBorder="1"/>
    <xf numFmtId="164" fontId="7" fillId="0" borderId="0" xfId="0" applyNumberFormat="1" applyFont="1"/>
    <xf numFmtId="0" fontId="40" fillId="0" borderId="0" xfId="0" applyFont="1" applyAlignment="1">
      <alignment horizontal="left" vertical="center"/>
    </xf>
    <xf numFmtId="0" fontId="22" fillId="0" borderId="0" xfId="0" applyFont="1" applyAlignment="1">
      <alignment horizontal="left"/>
    </xf>
    <xf numFmtId="0" fontId="18" fillId="0" borderId="0" xfId="0" applyFont="1" applyAlignment="1">
      <alignment horizontal="center"/>
    </xf>
    <xf numFmtId="0" fontId="18" fillId="3" borderId="19" xfId="0" applyFont="1" applyFill="1" applyBorder="1" applyAlignment="1">
      <alignment horizontal="center" vertical="center"/>
    </xf>
    <xf numFmtId="0" fontId="12" fillId="0" borderId="0" xfId="0" applyFont="1" applyAlignment="1">
      <alignment vertical="center"/>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20" fillId="0" borderId="0" xfId="0" applyFont="1" applyAlignment="1">
      <alignment vertical="center"/>
    </xf>
    <xf numFmtId="0" fontId="14" fillId="0" borderId="55" xfId="0"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40" fillId="0" borderId="0" xfId="0" applyFont="1" applyAlignment="1">
      <alignment horizontal="left" vertical="center" wrapText="1"/>
    </xf>
    <xf numFmtId="0" fontId="15" fillId="8" borderId="19" xfId="0" applyFont="1" applyFill="1" applyBorder="1" applyAlignment="1">
      <alignment horizontal="center" vertical="center"/>
    </xf>
    <xf numFmtId="0" fontId="22" fillId="0" borderId="10" xfId="0" applyFont="1" applyBorder="1" applyAlignment="1">
      <alignment horizontal="left" vertical="center"/>
    </xf>
    <xf numFmtId="0" fontId="9" fillId="0" borderId="0" xfId="0" applyFont="1" applyAlignment="1">
      <alignment horizontal="left" wrapText="1"/>
    </xf>
    <xf numFmtId="0" fontId="14" fillId="0" borderId="10" xfId="0" applyFont="1" applyBorder="1" applyAlignment="1">
      <alignment vertical="center"/>
    </xf>
    <xf numFmtId="0" fontId="15" fillId="0" borderId="0" xfId="0" applyFont="1" applyAlignment="1">
      <alignment horizontal="center" vertical="center"/>
    </xf>
    <xf numFmtId="0" fontId="21" fillId="0" borderId="0" xfId="0" applyFont="1" applyAlignment="1">
      <alignment vertical="center"/>
    </xf>
    <xf numFmtId="0" fontId="1" fillId="0" borderId="0" xfId="9"/>
    <xf numFmtId="0" fontId="1" fillId="0" borderId="0" xfId="9" applyAlignment="1">
      <alignment horizontal="center"/>
    </xf>
    <xf numFmtId="0" fontId="48" fillId="0" borderId="0" xfId="9" applyFont="1"/>
    <xf numFmtId="0" fontId="48" fillId="0" borderId="0" xfId="9" applyFont="1" applyAlignment="1">
      <alignment horizontal="center"/>
    </xf>
    <xf numFmtId="0" fontId="49" fillId="10" borderId="19" xfId="9" applyFont="1" applyFill="1" applyBorder="1" applyAlignment="1">
      <alignment horizontal="center" vertical="center" wrapText="1"/>
    </xf>
    <xf numFmtId="0" fontId="49" fillId="10" borderId="18" xfId="9" applyFont="1" applyFill="1" applyBorder="1" applyAlignment="1">
      <alignment horizontal="center" vertical="center" wrapText="1"/>
    </xf>
    <xf numFmtId="0" fontId="49" fillId="10" borderId="18" xfId="9" applyFont="1" applyFill="1" applyBorder="1" applyAlignment="1">
      <alignment vertical="center"/>
    </xf>
    <xf numFmtId="0" fontId="48" fillId="0" borderId="38" xfId="9" applyFont="1" applyBorder="1"/>
    <xf numFmtId="0" fontId="48" fillId="0" borderId="40" xfId="9" applyFont="1" applyBorder="1"/>
    <xf numFmtId="0" fontId="48" fillId="0" borderId="38" xfId="9" applyFont="1" applyBorder="1" applyAlignment="1">
      <alignment horizontal="center"/>
    </xf>
    <xf numFmtId="175" fontId="48" fillId="0" borderId="37" xfId="9" applyNumberFormat="1" applyFont="1" applyBorder="1" applyAlignment="1">
      <alignment horizontal="center"/>
    </xf>
    <xf numFmtId="175" fontId="48" fillId="0" borderId="40" xfId="9" applyNumberFormat="1" applyFont="1" applyBorder="1"/>
    <xf numFmtId="0" fontId="48" fillId="0" borderId="37" xfId="9" applyFont="1" applyBorder="1" applyAlignment="1">
      <alignment horizontal="center"/>
    </xf>
    <xf numFmtId="0" fontId="49" fillId="11" borderId="38" xfId="9" applyFont="1" applyFill="1" applyBorder="1"/>
    <xf numFmtId="0" fontId="48" fillId="11" borderId="0" xfId="9" applyFont="1" applyFill="1"/>
    <xf numFmtId="0" fontId="48" fillId="11" borderId="40" xfId="9" applyFont="1" applyFill="1" applyBorder="1"/>
    <xf numFmtId="0" fontId="49" fillId="12" borderId="38" xfId="9" applyFont="1" applyFill="1" applyBorder="1"/>
    <xf numFmtId="0" fontId="48" fillId="12" borderId="0" xfId="9" applyFont="1" applyFill="1"/>
    <xf numFmtId="0" fontId="48" fillId="12" borderId="40" xfId="9" applyFont="1" applyFill="1" applyBorder="1"/>
    <xf numFmtId="0" fontId="49" fillId="13" borderId="38" xfId="9" applyFont="1" applyFill="1" applyBorder="1"/>
    <xf numFmtId="0" fontId="49" fillId="13" borderId="0" xfId="9" applyFont="1" applyFill="1"/>
    <xf numFmtId="0" fontId="49" fillId="13" borderId="40" xfId="9" applyFont="1" applyFill="1" applyBorder="1"/>
    <xf numFmtId="0" fontId="48" fillId="14" borderId="38" xfId="9" applyFont="1" applyFill="1" applyBorder="1"/>
    <xf numFmtId="0" fontId="48" fillId="14" borderId="0" xfId="9" applyFont="1" applyFill="1"/>
    <xf numFmtId="0" fontId="49" fillId="14" borderId="40" xfId="9" applyFont="1" applyFill="1" applyBorder="1"/>
    <xf numFmtId="0" fontId="49" fillId="14" borderId="0" xfId="9" applyFont="1" applyFill="1" applyAlignment="1">
      <alignment horizontal="center"/>
    </xf>
    <xf numFmtId="0" fontId="49" fillId="14" borderId="38" xfId="9" applyFont="1" applyFill="1" applyBorder="1" applyAlignment="1">
      <alignment horizontal="center"/>
    </xf>
    <xf numFmtId="0" fontId="49" fillId="14" borderId="37" xfId="9" applyFont="1" applyFill="1" applyBorder="1" applyAlignment="1">
      <alignment horizontal="center"/>
    </xf>
    <xf numFmtId="0" fontId="48" fillId="0" borderId="15" xfId="9" applyFont="1" applyBorder="1"/>
    <xf numFmtId="0" fontId="48" fillId="0" borderId="3" xfId="9" applyFont="1" applyBorder="1"/>
    <xf numFmtId="0" fontId="48" fillId="0" borderId="48" xfId="9" applyFont="1" applyBorder="1"/>
    <xf numFmtId="0" fontId="48" fillId="0" borderId="3" xfId="9" applyFont="1" applyBorder="1" applyAlignment="1">
      <alignment horizontal="center"/>
    </xf>
    <xf numFmtId="0" fontId="48" fillId="0" borderId="15" xfId="9" applyFont="1" applyBorder="1" applyAlignment="1">
      <alignment horizontal="center"/>
    </xf>
    <xf numFmtId="0" fontId="48" fillId="0" borderId="54" xfId="9" applyFont="1" applyBorder="1" applyAlignment="1">
      <alignment horizontal="center"/>
    </xf>
    <xf numFmtId="175" fontId="49" fillId="0" borderId="0" xfId="9" applyNumberFormat="1" applyFont="1"/>
    <xf numFmtId="0" fontId="51" fillId="0" borderId="0" xfId="9" applyFont="1" applyAlignment="1">
      <alignment horizontal="left" vertical="center" indent="5"/>
    </xf>
    <xf numFmtId="0" fontId="1" fillId="0" borderId="0" xfId="9" applyAlignment="1">
      <alignment vertical="top"/>
    </xf>
    <xf numFmtId="0" fontId="1" fillId="0" borderId="0" xfId="9" applyAlignment="1">
      <alignment horizontal="left" vertical="center"/>
    </xf>
    <xf numFmtId="0" fontId="1" fillId="0" borderId="0" xfId="9" applyAlignment="1">
      <alignment vertical="center"/>
    </xf>
    <xf numFmtId="0" fontId="52" fillId="0" borderId="0" xfId="9" applyFont="1" applyAlignment="1">
      <alignment vertical="center"/>
    </xf>
    <xf numFmtId="0" fontId="52" fillId="0" borderId="10" xfId="9" applyFont="1" applyBorder="1" applyAlignment="1">
      <alignment vertical="center"/>
    </xf>
    <xf numFmtId="0" fontId="52" fillId="7" borderId="10" xfId="9" applyFont="1" applyFill="1" applyBorder="1" applyAlignment="1">
      <alignment horizontal="left" vertical="center"/>
    </xf>
    <xf numFmtId="0" fontId="52" fillId="7" borderId="10" xfId="9" applyFont="1" applyFill="1" applyBorder="1" applyAlignment="1">
      <alignment horizontal="left" vertical="center" wrapText="1"/>
    </xf>
    <xf numFmtId="0" fontId="2" fillId="0" borderId="0" xfId="0" applyFont="1"/>
    <xf numFmtId="0" fontId="22" fillId="0" borderId="0" xfId="0" applyFont="1" applyAlignment="1">
      <alignment horizontal="center" vertical="center"/>
    </xf>
    <xf numFmtId="0" fontId="8" fillId="8" borderId="19" xfId="0" applyFont="1" applyFill="1" applyBorder="1" applyAlignment="1">
      <alignment horizontal="left" vertical="center" wrapText="1"/>
    </xf>
    <xf numFmtId="0" fontId="7" fillId="0" borderId="29" xfId="0" applyFont="1" applyBorder="1" applyAlignment="1">
      <alignment vertical="center"/>
    </xf>
    <xf numFmtId="172" fontId="7" fillId="0" borderId="75" xfId="0" applyNumberFormat="1" applyFont="1" applyBorder="1" applyAlignment="1" applyProtection="1">
      <alignment vertical="center"/>
      <protection locked="0"/>
    </xf>
    <xf numFmtId="172" fontId="7" fillId="0" borderId="76" xfId="0" applyNumberFormat="1" applyFont="1" applyBorder="1" applyAlignment="1" applyProtection="1">
      <alignment vertical="center"/>
      <protection locked="0"/>
    </xf>
    <xf numFmtId="172" fontId="7" fillId="0" borderId="77" xfId="0" applyNumberFormat="1" applyFont="1" applyBorder="1" applyAlignment="1" applyProtection="1">
      <alignment vertical="center"/>
      <protection locked="0"/>
    </xf>
    <xf numFmtId="172" fontId="7" fillId="0" borderId="73" xfId="0" applyNumberFormat="1" applyFont="1" applyBorder="1" applyAlignment="1" applyProtection="1">
      <alignment vertical="center"/>
      <protection locked="0"/>
    </xf>
    <xf numFmtId="172" fontId="7" fillId="0" borderId="4" xfId="0" applyNumberFormat="1" applyFont="1" applyBorder="1" applyAlignment="1" applyProtection="1">
      <alignment vertical="center"/>
      <protection locked="0"/>
    </xf>
    <xf numFmtId="172" fontId="7" fillId="0" borderId="2" xfId="0" applyNumberFormat="1" applyFont="1" applyBorder="1" applyAlignment="1" applyProtection="1">
      <alignment vertical="center"/>
      <protection locked="0"/>
    </xf>
    <xf numFmtId="172" fontId="6" fillId="7" borderId="14" xfId="0" applyNumberFormat="1" applyFont="1" applyFill="1" applyBorder="1" applyAlignment="1">
      <alignment vertical="center"/>
    </xf>
    <xf numFmtId="172" fontId="6" fillId="7" borderId="15" xfId="0" applyNumberFormat="1" applyFont="1" applyFill="1" applyBorder="1" applyAlignment="1">
      <alignment vertical="center"/>
    </xf>
    <xf numFmtId="0" fontId="14" fillId="0" borderId="71" xfId="0" applyFont="1" applyBorder="1" applyAlignment="1">
      <alignment vertical="center"/>
    </xf>
    <xf numFmtId="0" fontId="14" fillId="0" borderId="72" xfId="0" applyFont="1" applyBorder="1" applyAlignment="1">
      <alignment vertical="center"/>
    </xf>
    <xf numFmtId="167" fontId="7" fillId="0" borderId="86" xfId="0" applyNumberFormat="1" applyFont="1" applyBorder="1" applyAlignment="1" applyProtection="1">
      <alignment vertical="center"/>
      <protection locked="0"/>
    </xf>
    <xf numFmtId="167" fontId="7" fillId="0" borderId="87" xfId="0" applyNumberFormat="1" applyFont="1" applyBorder="1" applyAlignment="1">
      <alignment vertical="center"/>
    </xf>
    <xf numFmtId="0" fontId="14" fillId="0" borderId="79" xfId="0" applyFont="1" applyBorder="1" applyAlignment="1">
      <alignment vertical="center"/>
    </xf>
    <xf numFmtId="0" fontId="14" fillId="0" borderId="78" xfId="0" applyFont="1" applyBorder="1" applyAlignment="1">
      <alignment vertical="center"/>
    </xf>
    <xf numFmtId="0" fontId="58" fillId="0" borderId="0" xfId="0" applyFont="1" applyAlignment="1">
      <alignment horizontal="left"/>
    </xf>
    <xf numFmtId="0" fontId="14" fillId="0" borderId="46" xfId="0" applyFont="1" applyBorder="1" applyAlignment="1">
      <alignment horizontal="center" vertical="center" wrapText="1"/>
    </xf>
    <xf numFmtId="0" fontId="14" fillId="0" borderId="86" xfId="0" applyFont="1" applyBorder="1" applyAlignment="1" applyProtection="1">
      <alignment horizontal="center" vertical="center"/>
      <protection locked="0"/>
    </xf>
    <xf numFmtId="0" fontId="14" fillId="0" borderId="85" xfId="0" applyFont="1" applyBorder="1" applyAlignment="1">
      <alignment horizontal="left" vertical="center"/>
    </xf>
    <xf numFmtId="0" fontId="14" fillId="0" borderId="88" xfId="0" applyFont="1" applyBorder="1" applyAlignment="1">
      <alignment horizontal="left" vertical="center"/>
    </xf>
    <xf numFmtId="3" fontId="34" fillId="6" borderId="7" xfId="0" applyNumberFormat="1" applyFont="1" applyFill="1" applyBorder="1" applyAlignment="1">
      <alignment horizontal="center" vertical="center"/>
    </xf>
    <xf numFmtId="167" fontId="7" fillId="0" borderId="46" xfId="0" applyNumberFormat="1" applyFont="1" applyBorder="1" applyAlignment="1">
      <alignment vertical="center" wrapText="1"/>
    </xf>
    <xf numFmtId="167" fontId="7" fillId="0" borderId="33" xfId="0" applyNumberFormat="1" applyFont="1" applyBorder="1" applyAlignment="1">
      <alignment vertical="center" wrapText="1"/>
    </xf>
    <xf numFmtId="167" fontId="7" fillId="0" borderId="89" xfId="0" applyNumberFormat="1" applyFont="1" applyBorder="1" applyAlignment="1">
      <alignment vertical="center" wrapText="1"/>
    </xf>
    <xf numFmtId="0" fontId="9" fillId="0" borderId="0" xfId="0" applyFont="1" applyAlignment="1">
      <alignment vertical="center" wrapText="1"/>
    </xf>
    <xf numFmtId="0" fontId="29" fillId="0" borderId="0" xfId="0" applyFont="1" applyAlignment="1">
      <alignment vertical="center"/>
    </xf>
    <xf numFmtId="0" fontId="50" fillId="0" borderId="0" xfId="9" applyFont="1" applyAlignment="1">
      <alignment vertical="center"/>
    </xf>
    <xf numFmtId="167" fontId="7" fillId="15" borderId="0" xfId="0" applyNumberFormat="1" applyFont="1" applyFill="1" applyAlignment="1">
      <alignment vertical="center"/>
    </xf>
    <xf numFmtId="0" fontId="14" fillId="15" borderId="0" xfId="0" applyFont="1" applyFill="1" applyAlignment="1">
      <alignment horizontal="left" vertical="center" wrapText="1"/>
    </xf>
    <xf numFmtId="0" fontId="20" fillId="15" borderId="0" xfId="0" applyFont="1" applyFill="1" applyAlignment="1">
      <alignment horizontal="center" vertical="center" wrapText="1"/>
    </xf>
    <xf numFmtId="167" fontId="7" fillId="15" borderId="12" xfId="0" applyNumberFormat="1" applyFont="1" applyFill="1" applyBorder="1" applyAlignment="1">
      <alignment vertical="center" wrapText="1"/>
    </xf>
    <xf numFmtId="0" fontId="14" fillId="15" borderId="0" xfId="0" applyFont="1" applyFill="1" applyAlignment="1">
      <alignment vertical="center"/>
    </xf>
    <xf numFmtId="0" fontId="40" fillId="0" borderId="0" xfId="0" applyFont="1" applyAlignment="1">
      <alignment horizontal="left"/>
    </xf>
    <xf numFmtId="0" fontId="40"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vertical="center"/>
    </xf>
    <xf numFmtId="0" fontId="58" fillId="0" borderId="0" xfId="0" applyFont="1" applyAlignment="1">
      <alignment vertical="center" wrapText="1"/>
    </xf>
    <xf numFmtId="0" fontId="40" fillId="0" borderId="0" xfId="0" applyFont="1" applyAlignment="1">
      <alignment vertical="center" wrapText="1"/>
    </xf>
    <xf numFmtId="0" fontId="40" fillId="0" borderId="0" xfId="0" applyFont="1" applyAlignment="1" applyProtection="1">
      <alignment horizontal="left" vertical="center"/>
      <protection locked="0"/>
    </xf>
    <xf numFmtId="0" fontId="28" fillId="0" borderId="0" xfId="0" applyFont="1" applyAlignment="1">
      <alignment horizontal="center" vertical="center"/>
    </xf>
    <xf numFmtId="0" fontId="22" fillId="2" borderId="14" xfId="0" applyFont="1" applyFill="1" applyBorder="1" applyAlignment="1">
      <alignment horizontal="center"/>
    </xf>
    <xf numFmtId="0" fontId="22" fillId="2" borderId="47" xfId="0" applyFont="1" applyFill="1" applyBorder="1" applyAlignment="1">
      <alignment horizontal="center"/>
    </xf>
    <xf numFmtId="0" fontId="22" fillId="2" borderId="38" xfId="0" applyFont="1" applyFill="1" applyBorder="1" applyAlignment="1">
      <alignment horizontal="center"/>
    </xf>
    <xf numFmtId="0" fontId="22" fillId="2" borderId="40" xfId="0" applyFont="1" applyFill="1" applyBorder="1" applyAlignment="1">
      <alignment horizontal="center"/>
    </xf>
    <xf numFmtId="0" fontId="22" fillId="2" borderId="15" xfId="0" applyFont="1" applyFill="1" applyBorder="1" applyAlignment="1">
      <alignment horizontal="center"/>
    </xf>
    <xf numFmtId="0" fontId="22" fillId="2" borderId="48" xfId="0" applyFont="1" applyFill="1" applyBorder="1" applyAlignment="1">
      <alignment horizontal="center"/>
    </xf>
    <xf numFmtId="0" fontId="35" fillId="0" borderId="0" xfId="0" applyFont="1" applyAlignment="1">
      <alignment horizontal="center"/>
    </xf>
    <xf numFmtId="0" fontId="24" fillId="4" borderId="0" xfId="0" applyFont="1" applyFill="1" applyAlignment="1">
      <alignment horizontal="left"/>
    </xf>
    <xf numFmtId="0" fontId="22" fillId="0" borderId="0" xfId="0" applyFont="1" applyAlignment="1">
      <alignment horizontal="left"/>
    </xf>
    <xf numFmtId="0" fontId="18" fillId="0" borderId="0" xfId="0" applyFont="1" applyAlignment="1">
      <alignment horizontal="center"/>
    </xf>
    <xf numFmtId="0" fontId="18" fillId="3" borderId="19"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19" xfId="0" applyFont="1" applyFill="1" applyBorder="1" applyAlignment="1">
      <alignment horizontal="center"/>
    </xf>
    <xf numFmtId="0" fontId="18" fillId="3" borderId="36" xfId="0" applyFont="1" applyFill="1" applyBorder="1" applyAlignment="1">
      <alignment horizontal="center"/>
    </xf>
    <xf numFmtId="0" fontId="18" fillId="3" borderId="21" xfId="0" applyFont="1" applyFill="1" applyBorder="1" applyAlignment="1">
      <alignment horizontal="center"/>
    </xf>
    <xf numFmtId="0" fontId="43" fillId="0" borderId="19" xfId="0" applyFont="1" applyBorder="1" applyAlignment="1">
      <alignment horizontal="center" vertical="center"/>
    </xf>
    <xf numFmtId="0" fontId="43" fillId="0" borderId="21" xfId="0"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29" fillId="0" borderId="19" xfId="0" applyFont="1" applyBorder="1" applyAlignment="1">
      <alignment horizontal="center" vertical="center"/>
    </xf>
    <xf numFmtId="0" fontId="29" fillId="0" borderId="36" xfId="0" applyFont="1" applyBorder="1" applyAlignment="1">
      <alignment horizontal="center" vertical="center"/>
    </xf>
    <xf numFmtId="0" fontId="14" fillId="0" borderId="81" xfId="0" applyFont="1" applyBorder="1" applyAlignment="1">
      <alignment horizontal="center" vertical="center"/>
    </xf>
    <xf numFmtId="0" fontId="14" fillId="0" borderId="10" xfId="0" applyFont="1" applyBorder="1" applyAlignment="1">
      <alignment horizontal="center" vertical="center"/>
    </xf>
    <xf numFmtId="0" fontId="14" fillId="0" borderId="80" xfId="0" applyFont="1" applyBorder="1" applyAlignment="1">
      <alignment horizontal="center" vertical="center"/>
    </xf>
    <xf numFmtId="0" fontId="14" fillId="0" borderId="83" xfId="0" applyFont="1" applyBorder="1" applyAlignment="1">
      <alignment horizontal="center" vertical="center"/>
    </xf>
    <xf numFmtId="167" fontId="7" fillId="0" borderId="81" xfId="0" applyNumberFormat="1" applyFont="1" applyBorder="1" applyAlignment="1">
      <alignment horizontal="center" vertical="center" wrapText="1"/>
    </xf>
    <xf numFmtId="167" fontId="7" fillId="0" borderId="10" xfId="0" applyNumberFormat="1" applyFont="1" applyBorder="1" applyAlignment="1">
      <alignment horizontal="center" vertical="center" wrapText="1"/>
    </xf>
    <xf numFmtId="167" fontId="7" fillId="0" borderId="82" xfId="0" applyNumberFormat="1" applyFont="1" applyBorder="1" applyAlignment="1">
      <alignment horizontal="center" vertical="center" wrapText="1"/>
    </xf>
    <xf numFmtId="167" fontId="7" fillId="0" borderId="84" xfId="0" applyNumberFormat="1" applyFont="1" applyBorder="1" applyAlignment="1">
      <alignment horizontal="center" vertical="center" wrapText="1"/>
    </xf>
    <xf numFmtId="0" fontId="14" fillId="0" borderId="50"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5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9" fillId="0" borderId="0" xfId="0" applyFont="1" applyAlignment="1">
      <alignment vertical="center" wrapText="1"/>
    </xf>
    <xf numFmtId="167" fontId="7" fillId="0" borderId="69" xfId="0" applyNumberFormat="1" applyFont="1" applyBorder="1" applyAlignment="1">
      <alignment horizontal="center" vertical="center" wrapText="1"/>
    </xf>
    <xf numFmtId="167" fontId="7" fillId="0" borderId="51" xfId="0" applyNumberFormat="1" applyFont="1" applyBorder="1" applyAlignment="1">
      <alignment horizontal="center" vertical="center" wrapText="1"/>
    </xf>
    <xf numFmtId="167" fontId="7" fillId="0" borderId="5" xfId="0" applyNumberFormat="1" applyFont="1" applyBorder="1" applyAlignment="1">
      <alignment horizontal="center" vertical="center" wrapText="1"/>
    </xf>
    <xf numFmtId="167" fontId="7" fillId="0" borderId="6" xfId="0" applyNumberFormat="1" applyFont="1" applyBorder="1" applyAlignment="1">
      <alignment horizontal="center" vertical="center" wrapText="1"/>
    </xf>
    <xf numFmtId="167" fontId="7" fillId="0" borderId="28" xfId="0" applyNumberFormat="1" applyFont="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12" fillId="0" borderId="0" xfId="0" applyFont="1" applyAlignment="1">
      <alignment vertical="center"/>
    </xf>
    <xf numFmtId="0" fontId="24" fillId="0" borderId="0" xfId="0" applyFont="1" applyAlignment="1">
      <alignment vertical="center"/>
    </xf>
    <xf numFmtId="0" fontId="20" fillId="0" borderId="0" xfId="0" applyFont="1" applyAlignment="1">
      <alignment horizontal="left" vertical="center" wrapText="1"/>
    </xf>
    <xf numFmtId="0" fontId="14" fillId="0" borderId="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Alignment="1">
      <alignment vertical="center"/>
    </xf>
    <xf numFmtId="0" fontId="14" fillId="0" borderId="14"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16" xfId="0" applyFont="1" applyBorder="1" applyAlignment="1" applyProtection="1">
      <alignment horizontal="left" vertical="center"/>
      <protection locked="0"/>
    </xf>
    <xf numFmtId="0" fontId="14" fillId="0" borderId="17" xfId="0" applyFont="1" applyBorder="1" applyAlignment="1" applyProtection="1">
      <alignment horizontal="left" vertical="center"/>
      <protection locked="0"/>
    </xf>
    <xf numFmtId="0" fontId="14" fillId="0" borderId="27" xfId="0" applyFont="1" applyBorder="1" applyAlignment="1">
      <alignment horizontal="left" vertical="center" wrapText="1"/>
    </xf>
    <xf numFmtId="0" fontId="14" fillId="0" borderId="72" xfId="0" applyFont="1" applyBorder="1" applyAlignment="1">
      <alignment horizontal="left" vertical="center" wrapText="1"/>
    </xf>
    <xf numFmtId="0" fontId="14" fillId="0" borderId="14" xfId="0" applyFont="1" applyBorder="1" applyAlignment="1">
      <alignment horizontal="center" vertical="center"/>
    </xf>
    <xf numFmtId="0" fontId="14" fillId="0" borderId="49" xfId="0" applyFont="1" applyBorder="1" applyAlignment="1">
      <alignment horizontal="center" vertical="center"/>
    </xf>
    <xf numFmtId="0" fontId="14" fillId="0" borderId="70" xfId="0" applyFont="1" applyBorder="1" applyAlignment="1">
      <alignment horizontal="center" vertical="center"/>
    </xf>
    <xf numFmtId="0" fontId="14" fillId="0" borderId="22" xfId="0" applyFont="1" applyBorder="1" applyAlignment="1">
      <alignment horizontal="center" vertical="center"/>
    </xf>
    <xf numFmtId="0" fontId="14" fillId="0" borderId="11" xfId="0" applyFont="1" applyBorder="1" applyAlignment="1">
      <alignment horizontal="center" vertical="center"/>
    </xf>
    <xf numFmtId="0" fontId="14" fillId="0" borderId="71" xfId="0" applyFont="1" applyBorder="1" applyAlignment="1">
      <alignment horizontal="center" vertical="center"/>
    </xf>
    <xf numFmtId="0" fontId="13" fillId="0" borderId="10" xfId="0" applyFont="1" applyBorder="1" applyAlignment="1">
      <alignment horizontal="center" vertical="center" wrapText="1"/>
    </xf>
    <xf numFmtId="0" fontId="13" fillId="0" borderId="46" xfId="0" applyFont="1" applyBorder="1" applyAlignment="1">
      <alignment horizontal="center" vertical="center"/>
    </xf>
    <xf numFmtId="0" fontId="13" fillId="0" borderId="9" xfId="0" applyFont="1" applyBorder="1" applyAlignment="1">
      <alignment horizontal="center" vertical="center"/>
    </xf>
    <xf numFmtId="0" fontId="13" fillId="0" borderId="4" xfId="0" applyFont="1" applyBorder="1" applyAlignment="1">
      <alignment horizontal="center" vertical="center" wrapText="1"/>
    </xf>
    <xf numFmtId="0" fontId="13" fillId="0" borderId="72" xfId="0" applyFont="1" applyBorder="1" applyAlignment="1">
      <alignment horizontal="center" vertical="center" wrapText="1"/>
    </xf>
    <xf numFmtId="0" fontId="16" fillId="0" borderId="10" xfId="0" applyFont="1" applyBorder="1" applyAlignment="1">
      <alignment horizontal="center" vertical="center"/>
    </xf>
    <xf numFmtId="0" fontId="8" fillId="0" borderId="11" xfId="0" applyFont="1" applyBorder="1" applyAlignment="1">
      <alignment horizontal="left" vertical="center"/>
    </xf>
    <xf numFmtId="0" fontId="13" fillId="0" borderId="10" xfId="0" applyFont="1" applyBorder="1" applyAlignment="1">
      <alignment horizontal="center" vertical="center"/>
    </xf>
    <xf numFmtId="0" fontId="9" fillId="0" borderId="0" xfId="0" applyFont="1" applyAlignment="1">
      <alignment horizontal="left" vertical="center"/>
    </xf>
    <xf numFmtId="0" fontId="7" fillId="0" borderId="0" xfId="0" applyFont="1" applyAlignment="1">
      <alignment horizontal="left" vertical="center" wrapText="1"/>
    </xf>
    <xf numFmtId="0" fontId="41" fillId="0" borderId="1" xfId="0" applyFont="1" applyBorder="1" applyAlignment="1">
      <alignment horizontal="center" vertical="center"/>
    </xf>
    <xf numFmtId="0" fontId="41" fillId="0" borderId="4" xfId="0" applyFont="1" applyBorder="1" applyAlignment="1">
      <alignment horizontal="center" vertical="center"/>
    </xf>
    <xf numFmtId="0" fontId="41" fillId="0" borderId="72" xfId="0" applyFont="1" applyBorder="1" applyAlignment="1">
      <alignment horizontal="center" vertical="center"/>
    </xf>
    <xf numFmtId="171" fontId="41" fillId="0" borderId="1" xfId="0" applyNumberFormat="1" applyFont="1" applyBorder="1" applyAlignment="1">
      <alignment horizontal="center" vertical="center"/>
    </xf>
    <xf numFmtId="171" fontId="41" fillId="0" borderId="72" xfId="0" applyNumberFormat="1" applyFont="1"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center"/>
    </xf>
    <xf numFmtId="0" fontId="45" fillId="0" borderId="0" xfId="0" applyFont="1" applyAlignment="1">
      <alignment horizontal="center" vertical="center" wrapText="1"/>
    </xf>
    <xf numFmtId="0" fontId="41" fillId="0" borderId="0" xfId="0" applyFont="1" applyAlignment="1">
      <alignment horizontal="left" vertical="center"/>
    </xf>
    <xf numFmtId="0" fontId="13" fillId="0" borderId="1" xfId="0" applyFont="1" applyBorder="1" applyAlignment="1">
      <alignment horizontal="center" vertical="center" wrapText="1"/>
    </xf>
    <xf numFmtId="0" fontId="18" fillId="0" borderId="0" xfId="0" applyFont="1" applyAlignment="1">
      <alignment horizontal="left" vertical="center"/>
    </xf>
    <xf numFmtId="0" fontId="9" fillId="0" borderId="0" xfId="0" applyFont="1" applyAlignment="1">
      <alignment horizontal="left" vertical="center" wrapText="1"/>
    </xf>
    <xf numFmtId="0" fontId="22" fillId="0" borderId="0" xfId="0" applyFont="1" applyAlignment="1">
      <alignment horizontal="center" vertical="center"/>
    </xf>
    <xf numFmtId="0" fontId="13" fillId="0" borderId="46" xfId="0" applyFont="1" applyBorder="1" applyAlignment="1">
      <alignment horizontal="center" vertical="center" wrapText="1"/>
    </xf>
    <xf numFmtId="0" fontId="13" fillId="0" borderId="9" xfId="0" applyFont="1" applyBorder="1" applyAlignment="1">
      <alignment horizontal="center" vertical="center" wrapText="1"/>
    </xf>
    <xf numFmtId="0" fontId="9" fillId="0" borderId="0" xfId="0" applyFont="1" applyAlignment="1">
      <alignment horizontal="center" vertical="center" wrapText="1"/>
    </xf>
    <xf numFmtId="0" fontId="22" fillId="0" borderId="0" xfId="0" applyFont="1" applyAlignment="1">
      <alignment horizontal="center" vertical="center" wrapText="1"/>
    </xf>
    <xf numFmtId="0" fontId="31" fillId="0" borderId="0" xfId="0" applyFont="1" applyAlignment="1">
      <alignment horizontal="center" vertical="center"/>
    </xf>
    <xf numFmtId="0" fontId="18" fillId="0" borderId="0" xfId="0" applyFont="1" applyAlignment="1">
      <alignment horizontal="center" vertical="center"/>
    </xf>
    <xf numFmtId="3" fontId="13" fillId="0" borderId="10" xfId="0" applyNumberFormat="1" applyFont="1" applyBorder="1" applyAlignment="1">
      <alignment horizontal="center" vertical="center"/>
    </xf>
    <xf numFmtId="0" fontId="18" fillId="0" borderId="0" xfId="0" applyFont="1" applyAlignment="1">
      <alignment horizontal="left" vertical="center" wrapText="1"/>
    </xf>
    <xf numFmtId="0" fontId="8" fillId="0" borderId="4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55" xfId="0" applyFont="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xf>
    <xf numFmtId="0" fontId="18" fillId="0" borderId="78" xfId="0" applyFont="1" applyBorder="1" applyAlignment="1">
      <alignment horizontal="center" vertical="center" wrapText="1"/>
    </xf>
    <xf numFmtId="0" fontId="9" fillId="0" borderId="0" xfId="0" applyFont="1" applyBorder="1" applyAlignment="1">
      <alignment horizontal="center" vertical="center" wrapText="1"/>
    </xf>
    <xf numFmtId="0" fontId="47" fillId="0" borderId="0" xfId="9" applyFont="1" applyAlignment="1">
      <alignment horizontal="center"/>
    </xf>
    <xf numFmtId="0" fontId="49" fillId="10" borderId="19" xfId="9" applyFont="1" applyFill="1" applyBorder="1" applyAlignment="1">
      <alignment horizontal="center" vertical="center"/>
    </xf>
    <xf numFmtId="0" fontId="49" fillId="10" borderId="36" xfId="9" applyFont="1" applyFill="1" applyBorder="1" applyAlignment="1">
      <alignment horizontal="center" vertical="center"/>
    </xf>
    <xf numFmtId="0" fontId="49" fillId="10" borderId="21" xfId="9" applyFont="1" applyFill="1" applyBorder="1" applyAlignment="1">
      <alignment horizontal="center" vertical="center"/>
    </xf>
    <xf numFmtId="0" fontId="50" fillId="0" borderId="0" xfId="9" applyFont="1" applyAlignment="1">
      <alignment horizontal="center" vertical="center"/>
    </xf>
    <xf numFmtId="0" fontId="24" fillId="0" borderId="0" xfId="0" applyFont="1" applyAlignment="1">
      <alignment horizontal="center" vertical="center"/>
    </xf>
    <xf numFmtId="0" fontId="15" fillId="8" borderId="19" xfId="0" applyFont="1" applyFill="1" applyBorder="1" applyAlignment="1">
      <alignment horizontal="center" vertical="center"/>
    </xf>
    <xf numFmtId="0" fontId="15" fillId="8" borderId="21" xfId="0" applyFont="1" applyFill="1" applyBorder="1" applyAlignment="1">
      <alignment horizontal="center" vertical="center"/>
    </xf>
    <xf numFmtId="0" fontId="8" fillId="8" borderId="19" xfId="0" applyFont="1" applyFill="1" applyBorder="1" applyAlignment="1">
      <alignment horizontal="left" vertical="center" wrapText="1"/>
    </xf>
    <xf numFmtId="0" fontId="8" fillId="8" borderId="21" xfId="0" applyFont="1" applyFill="1" applyBorder="1" applyAlignment="1">
      <alignment horizontal="left" vertical="center" wrapText="1"/>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12" fillId="0" borderId="3" xfId="0" applyFont="1" applyBorder="1" applyAlignment="1">
      <alignment horizontal="center" vertical="center"/>
    </xf>
    <xf numFmtId="0" fontId="14" fillId="0" borderId="3" xfId="0" applyFont="1" applyBorder="1" applyAlignment="1">
      <alignment vertical="center"/>
    </xf>
    <xf numFmtId="0" fontId="14" fillId="0" borderId="0" xfId="0" applyFont="1" applyAlignment="1">
      <alignment horizontal="left" vertical="center"/>
    </xf>
    <xf numFmtId="0" fontId="12" fillId="0" borderId="0" xfId="0" applyFont="1" applyAlignment="1" applyProtection="1">
      <alignment horizontal="center" vertical="center"/>
      <protection locked="0"/>
    </xf>
    <xf numFmtId="14" fontId="6" fillId="0" borderId="61" xfId="0" applyNumberFormat="1"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14" fontId="6" fillId="0" borderId="34" xfId="0" applyNumberFormat="1" applyFont="1" applyBorder="1" applyAlignment="1" applyProtection="1">
      <alignment horizontal="center"/>
      <protection locked="0"/>
    </xf>
    <xf numFmtId="14" fontId="6" fillId="0" borderId="73" xfId="0" applyNumberFormat="1" applyFont="1" applyBorder="1" applyAlignment="1" applyProtection="1">
      <alignment horizontal="center"/>
      <protection locked="0"/>
    </xf>
    <xf numFmtId="14" fontId="6" fillId="0" borderId="41" xfId="0" applyNumberFormat="1" applyFont="1" applyBorder="1" applyAlignment="1" applyProtection="1">
      <alignment horizontal="center"/>
      <protection locked="0"/>
    </xf>
    <xf numFmtId="0" fontId="29" fillId="0" borderId="0" xfId="0" applyFont="1" applyAlignment="1" applyProtection="1">
      <alignment horizontal="center" vertical="center"/>
      <protection locked="0"/>
    </xf>
    <xf numFmtId="0" fontId="53" fillId="0" borderId="10" xfId="0" applyFont="1" applyBorder="1" applyAlignment="1">
      <alignment horizontal="left" vertical="center"/>
    </xf>
    <xf numFmtId="0" fontId="22" fillId="0" borderId="10" xfId="0" applyFont="1" applyBorder="1" applyAlignment="1">
      <alignment horizontal="left" vertical="center"/>
    </xf>
    <xf numFmtId="0" fontId="22" fillId="0" borderId="0" xfId="0" applyFont="1" applyAlignment="1">
      <alignment horizontal="left" wrapText="1"/>
    </xf>
    <xf numFmtId="0" fontId="54" fillId="0" borderId="0" xfId="0" applyFont="1" applyAlignment="1">
      <alignment horizontal="center" vertical="center"/>
    </xf>
    <xf numFmtId="0" fontId="22" fillId="0" borderId="0" xfId="0" applyFont="1" applyAlignment="1">
      <alignment horizontal="center"/>
    </xf>
    <xf numFmtId="0" fontId="14" fillId="0" borderId="1" xfId="0" applyFont="1" applyBorder="1" applyAlignment="1">
      <alignment vertical="center" wrapText="1"/>
    </xf>
    <xf numFmtId="0" fontId="14" fillId="0" borderId="4" xfId="0" applyFont="1" applyBorder="1" applyAlignment="1">
      <alignment vertical="center" wrapText="1"/>
    </xf>
    <xf numFmtId="0" fontId="14" fillId="0" borderId="72" xfId="0" applyFont="1" applyBorder="1" applyAlignment="1">
      <alignment vertical="center" wrapText="1"/>
    </xf>
    <xf numFmtId="0" fontId="15" fillId="0" borderId="0" xfId="0" applyFont="1" applyAlignment="1">
      <alignment horizontal="center" vertical="center"/>
    </xf>
    <xf numFmtId="0" fontId="21" fillId="0" borderId="0" xfId="0" applyFont="1" applyAlignment="1">
      <alignment vertical="center"/>
    </xf>
    <xf numFmtId="0" fontId="14" fillId="0" borderId="10" xfId="0" applyFont="1" applyBorder="1" applyAlignment="1">
      <alignment vertical="center"/>
    </xf>
    <xf numFmtId="0" fontId="14" fillId="0" borderId="10" xfId="0" applyFont="1" applyBorder="1" applyAlignment="1">
      <alignment vertical="center" wrapText="1"/>
    </xf>
    <xf numFmtId="0" fontId="18" fillId="0" borderId="19"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58" xfId="0" applyFont="1" applyBorder="1" applyAlignment="1">
      <alignment vertical="center"/>
    </xf>
    <xf numFmtId="0" fontId="14" fillId="0" borderId="74" xfId="0" applyFont="1" applyBorder="1" applyAlignment="1">
      <alignment vertical="center"/>
    </xf>
    <xf numFmtId="0" fontId="46" fillId="9" borderId="0" xfId="0" applyFont="1" applyFill="1" applyAlignment="1">
      <alignment horizontal="center" vertical="center" wrapText="1"/>
    </xf>
    <xf numFmtId="0" fontId="46" fillId="9" borderId="0" xfId="0" applyFont="1" applyFill="1" applyAlignment="1">
      <alignment horizontal="center"/>
    </xf>
    <xf numFmtId="0" fontId="2" fillId="0" borderId="0" xfId="0" applyFont="1" applyAlignment="1">
      <alignment horizontal="left" vertical="top" wrapText="1"/>
    </xf>
  </cellXfs>
  <cellStyles count="10">
    <cellStyle name="amount" xfId="1" xr:uid="{00000000-0005-0000-0000-000000000000}"/>
    <cellStyle name="Euro" xfId="2" xr:uid="{00000000-0005-0000-0000-000001000000}"/>
    <cellStyle name="Header Total" xfId="3" xr:uid="{00000000-0005-0000-0000-000002000000}"/>
    <cellStyle name="Header3" xfId="4" xr:uid="{00000000-0005-0000-0000-000003000000}"/>
    <cellStyle name="Lien hypertexte" xfId="5" builtinId="8"/>
    <cellStyle name="Milliers" xfId="6" builtinId="3"/>
    <cellStyle name="Monétaire" xfId="7" builtinId="4"/>
    <cellStyle name="Normal" xfId="0" builtinId="0"/>
    <cellStyle name="Normal 2" xfId="8" xr:uid="{00000000-0005-0000-0000-000008000000}"/>
    <cellStyle name="Normal 3"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0</xdr:col>
      <xdr:colOff>1400175</xdr:colOff>
      <xdr:row>0</xdr:row>
      <xdr:rowOff>1466850</xdr:rowOff>
    </xdr:to>
    <xdr:pic>
      <xdr:nvPicPr>
        <xdr:cNvPr id="11870" name="Picture 1" descr="Logo EEDF 5x5">
          <a:extLst>
            <a:ext uri="{FF2B5EF4-FFF2-40B4-BE49-F238E27FC236}">
              <a16:creationId xmlns:a16="http://schemas.microsoft.com/office/drawing/2014/main" id="{00000000-0008-0000-0100-00005E2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134302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workbookViewId="0">
      <selection activeCell="A3" sqref="A3"/>
    </sheetView>
  </sheetViews>
  <sheetFormatPr baseColWidth="10" defaultColWidth="11.42578125" defaultRowHeight="12.75" x14ac:dyDescent="0.2"/>
  <cols>
    <col min="1" max="1" width="187.7109375" style="238" customWidth="1"/>
    <col min="2" max="16384" width="11.42578125" style="236"/>
  </cols>
  <sheetData>
    <row r="1" spans="1:7" x14ac:dyDescent="0.2">
      <c r="A1" s="238" t="s">
        <v>0</v>
      </c>
    </row>
    <row r="2" spans="1:7" x14ac:dyDescent="0.2">
      <c r="A2" s="240">
        <v>2022</v>
      </c>
    </row>
    <row r="3" spans="1:7" x14ac:dyDescent="0.2">
      <c r="A3" s="240">
        <v>2021</v>
      </c>
    </row>
    <row r="4" spans="1:7" x14ac:dyDescent="0.2">
      <c r="A4" s="238" t="s">
        <v>1</v>
      </c>
    </row>
    <row r="5" spans="1:7" x14ac:dyDescent="0.2">
      <c r="A5" s="449" t="s">
        <v>2</v>
      </c>
      <c r="B5" s="449"/>
      <c r="C5" s="449"/>
      <c r="D5" s="449"/>
    </row>
    <row r="6" spans="1:7" x14ac:dyDescent="0.2">
      <c r="A6" s="449" t="s">
        <v>3</v>
      </c>
      <c r="B6" s="449"/>
      <c r="C6" s="449"/>
      <c r="D6" s="449"/>
    </row>
    <row r="7" spans="1:7" x14ac:dyDescent="0.2">
      <c r="A7" s="237" t="s">
        <v>4</v>
      </c>
    </row>
    <row r="8" spans="1:7" x14ac:dyDescent="0.2">
      <c r="A8" s="237" t="s">
        <v>5</v>
      </c>
    </row>
    <row r="9" spans="1:7" x14ac:dyDescent="0.2">
      <c r="A9" s="239">
        <v>44926</v>
      </c>
    </row>
    <row r="10" spans="1:7" x14ac:dyDescent="0.2">
      <c r="A10" s="239">
        <v>44561</v>
      </c>
    </row>
    <row r="11" spans="1:7" x14ac:dyDescent="0.2">
      <c r="A11" s="238" t="s">
        <v>6</v>
      </c>
    </row>
    <row r="12" spans="1:7" x14ac:dyDescent="0.2">
      <c r="A12" s="450" t="s">
        <v>7</v>
      </c>
      <c r="B12" s="450"/>
      <c r="C12" s="450"/>
      <c r="D12" s="450"/>
      <c r="E12" s="450"/>
      <c r="F12" s="450"/>
      <c r="G12" s="450"/>
    </row>
    <row r="13" spans="1:7" x14ac:dyDescent="0.2">
      <c r="A13" s="450" t="s">
        <v>8</v>
      </c>
      <c r="B13" s="450"/>
      <c r="C13" s="450"/>
      <c r="D13" s="450"/>
      <c r="E13" s="450"/>
      <c r="F13" s="450"/>
      <c r="G13" s="450"/>
    </row>
    <row r="14" spans="1:7" x14ac:dyDescent="0.2">
      <c r="A14" s="451" t="s">
        <v>9</v>
      </c>
      <c r="B14" s="451"/>
      <c r="C14" s="451"/>
      <c r="D14" s="451"/>
      <c r="E14" s="451"/>
      <c r="F14" s="451"/>
      <c r="G14" s="451"/>
    </row>
    <row r="15" spans="1:7" x14ac:dyDescent="0.2">
      <c r="A15" s="350" t="s">
        <v>10</v>
      </c>
    </row>
    <row r="16" spans="1:7" x14ac:dyDescent="0.2">
      <c r="A16" s="238" t="s">
        <v>11</v>
      </c>
    </row>
    <row r="17" spans="1:8" x14ac:dyDescent="0.2">
      <c r="A17" s="238" t="s">
        <v>12</v>
      </c>
    </row>
    <row r="18" spans="1:8" x14ac:dyDescent="0.2">
      <c r="A18" s="451" t="s">
        <v>13</v>
      </c>
      <c r="B18" s="451"/>
      <c r="C18" s="451"/>
    </row>
    <row r="19" spans="1:8" x14ac:dyDescent="0.2">
      <c r="A19" s="451" t="s">
        <v>14</v>
      </c>
      <c r="B19" s="451"/>
      <c r="C19" s="451"/>
      <c r="D19" s="451"/>
      <c r="E19" s="451"/>
    </row>
    <row r="20" spans="1:8" x14ac:dyDescent="0.2">
      <c r="A20" s="451" t="s">
        <v>15</v>
      </c>
      <c r="B20" s="451"/>
      <c r="C20" s="451"/>
      <c r="D20" s="451"/>
      <c r="E20" s="451"/>
    </row>
    <row r="21" spans="1:8" x14ac:dyDescent="0.2">
      <c r="A21" s="451" t="s">
        <v>16</v>
      </c>
      <c r="B21" s="451"/>
      <c r="C21" s="451"/>
      <c r="D21" s="451"/>
    </row>
    <row r="22" spans="1:8" x14ac:dyDescent="0.2">
      <c r="A22" s="450" t="s">
        <v>17</v>
      </c>
      <c r="B22" s="450"/>
      <c r="C22" s="450"/>
    </row>
    <row r="23" spans="1:8" x14ac:dyDescent="0.2">
      <c r="A23" s="451" t="s">
        <v>18</v>
      </c>
      <c r="B23" s="451"/>
      <c r="C23" s="451"/>
    </row>
    <row r="24" spans="1:8" x14ac:dyDescent="0.2">
      <c r="A24" s="350"/>
    </row>
    <row r="25" spans="1:8" x14ac:dyDescent="0.2">
      <c r="A25" s="455" t="s">
        <v>19</v>
      </c>
      <c r="B25" s="455"/>
      <c r="C25" s="455"/>
      <c r="D25" s="455"/>
      <c r="E25" s="455"/>
      <c r="F25" s="455"/>
      <c r="G25" s="455"/>
      <c r="H25" s="455"/>
    </row>
    <row r="26" spans="1:8" x14ac:dyDescent="0.2">
      <c r="A26" s="452" t="s">
        <v>20</v>
      </c>
      <c r="B26" s="452"/>
      <c r="C26" s="452"/>
      <c r="D26" s="452"/>
      <c r="E26" s="452"/>
      <c r="F26" s="452"/>
      <c r="G26" s="452"/>
    </row>
    <row r="27" spans="1:8" x14ac:dyDescent="0.2">
      <c r="A27" s="452" t="s">
        <v>21</v>
      </c>
      <c r="B27" s="452"/>
      <c r="C27" s="452"/>
      <c r="D27" s="452"/>
      <c r="E27" s="452"/>
      <c r="F27" s="452"/>
      <c r="G27" s="452"/>
    </row>
    <row r="28" spans="1:8" x14ac:dyDescent="0.2">
      <c r="A28" s="453" t="s">
        <v>22</v>
      </c>
      <c r="B28" s="454"/>
      <c r="C28" s="454"/>
      <c r="D28" s="454"/>
      <c r="E28" s="454"/>
      <c r="F28" s="454"/>
      <c r="G28" s="454"/>
    </row>
    <row r="29" spans="1:8" x14ac:dyDescent="0.2">
      <c r="A29" s="414" t="s">
        <v>23</v>
      </c>
    </row>
    <row r="30" spans="1:8" x14ac:dyDescent="0.2">
      <c r="A30" s="432" t="s">
        <v>24</v>
      </c>
    </row>
  </sheetData>
  <mergeCells count="15">
    <mergeCell ref="A26:G26"/>
    <mergeCell ref="A27:G27"/>
    <mergeCell ref="A28:G28"/>
    <mergeCell ref="A14:G14"/>
    <mergeCell ref="A18:C18"/>
    <mergeCell ref="A19:E19"/>
    <mergeCell ref="A20:E20"/>
    <mergeCell ref="A21:D21"/>
    <mergeCell ref="A22:C22"/>
    <mergeCell ref="A25:H25"/>
    <mergeCell ref="A5:D5"/>
    <mergeCell ref="A6:D6"/>
    <mergeCell ref="A12:G12"/>
    <mergeCell ref="A13:G13"/>
    <mergeCell ref="A23:C2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51"/>
  <sheetViews>
    <sheetView workbookViewId="0">
      <selection activeCell="M23" sqref="M23"/>
    </sheetView>
  </sheetViews>
  <sheetFormatPr baseColWidth="10" defaultColWidth="11.42578125" defaultRowHeight="15" x14ac:dyDescent="0.25"/>
  <cols>
    <col min="1" max="3" width="11.42578125" style="371"/>
    <col min="4" max="4" width="11.7109375" style="371" customWidth="1"/>
    <col min="5" max="5" width="17" style="372" customWidth="1"/>
    <col min="6" max="6" width="14.7109375" style="372" customWidth="1"/>
    <col min="7" max="7" width="8.7109375" style="372" customWidth="1"/>
    <col min="8" max="8" width="14.42578125" style="371" customWidth="1"/>
    <col min="9" max="16384" width="11.42578125" style="371"/>
  </cols>
  <sheetData>
    <row r="1" spans="1:8" s="2" customFormat="1" ht="15.75" x14ac:dyDescent="0.2">
      <c r="A1" s="1" t="s">
        <v>109</v>
      </c>
      <c r="B1" s="538" t="str">
        <f>'1- Coordonnées'!B5</f>
        <v>EEDF -</v>
      </c>
      <c r="C1" s="538"/>
      <c r="D1" s="538"/>
      <c r="E1" s="538"/>
    </row>
    <row r="2" spans="1:8" ht="21" x14ac:dyDescent="0.35">
      <c r="A2" s="558" t="s">
        <v>150</v>
      </c>
      <c r="B2" s="558"/>
      <c r="C2" s="558"/>
      <c r="D2" s="558"/>
      <c r="E2" s="558"/>
      <c r="F2" s="558"/>
      <c r="G2" s="558"/>
      <c r="H2" s="558"/>
    </row>
    <row r="3" spans="1:8" x14ac:dyDescent="0.25">
      <c r="A3" s="373" t="s">
        <v>151</v>
      </c>
      <c r="B3" s="373"/>
      <c r="C3" s="373"/>
      <c r="D3" s="373"/>
      <c r="E3" s="374"/>
      <c r="F3" s="374"/>
      <c r="G3" s="374"/>
      <c r="H3" s="373"/>
    </row>
    <row r="4" spans="1:8" x14ac:dyDescent="0.25">
      <c r="A4" s="373" t="s">
        <v>152</v>
      </c>
      <c r="B4" s="373"/>
      <c r="C4" s="373"/>
      <c r="D4" s="373"/>
      <c r="E4" s="374"/>
      <c r="F4" s="374"/>
      <c r="G4" s="374"/>
      <c r="H4" s="373"/>
    </row>
    <row r="5" spans="1:8" x14ac:dyDescent="0.25">
      <c r="A5" s="373" t="s">
        <v>153</v>
      </c>
      <c r="B5" s="373"/>
      <c r="C5" s="373"/>
      <c r="D5" s="373"/>
      <c r="E5" s="374"/>
      <c r="F5" s="374"/>
      <c r="G5" s="374"/>
      <c r="H5" s="373"/>
    </row>
    <row r="6" spans="1:8" x14ac:dyDescent="0.25">
      <c r="A6" s="373" t="s">
        <v>154</v>
      </c>
      <c r="B6" s="373"/>
      <c r="C6" s="373"/>
      <c r="D6" s="405">
        <v>11.07</v>
      </c>
      <c r="E6" s="374"/>
      <c r="F6" s="374"/>
      <c r="G6" s="374"/>
      <c r="H6" s="373"/>
    </row>
    <row r="7" spans="1:8" ht="15.75" thickBot="1" x14ac:dyDescent="0.3">
      <c r="A7" s="373"/>
      <c r="B7" s="373"/>
      <c r="C7" s="373"/>
      <c r="D7" s="373"/>
      <c r="E7" s="374"/>
      <c r="F7" s="374"/>
      <c r="G7" s="374"/>
      <c r="H7" s="373"/>
    </row>
    <row r="8" spans="1:8" ht="39.75" customHeight="1" thickBot="1" x14ac:dyDescent="0.3">
      <c r="A8" s="559" t="s">
        <v>155</v>
      </c>
      <c r="B8" s="560"/>
      <c r="C8" s="560"/>
      <c r="D8" s="561"/>
      <c r="E8" s="375" t="s">
        <v>156</v>
      </c>
      <c r="F8" s="375" t="s">
        <v>157</v>
      </c>
      <c r="G8" s="376" t="s">
        <v>158</v>
      </c>
      <c r="H8" s="377" t="s">
        <v>159</v>
      </c>
    </row>
    <row r="9" spans="1:8" x14ac:dyDescent="0.25">
      <c r="A9" s="378"/>
      <c r="B9" s="373"/>
      <c r="C9" s="373"/>
      <c r="D9" s="379" t="s">
        <v>160</v>
      </c>
      <c r="E9" s="374">
        <v>9</v>
      </c>
      <c r="F9" s="380">
        <v>10</v>
      </c>
      <c r="G9" s="381">
        <f>+D6</f>
        <v>11.07</v>
      </c>
      <c r="H9" s="382">
        <f>E9*F9*G9</f>
        <v>996.30000000000007</v>
      </c>
    </row>
    <row r="10" spans="1:8" x14ac:dyDescent="0.25">
      <c r="A10" s="378"/>
      <c r="B10" s="373"/>
      <c r="C10" s="373"/>
      <c r="D10" s="379"/>
      <c r="E10" s="374"/>
      <c r="F10" s="380"/>
      <c r="G10" s="383"/>
      <c r="H10" s="379"/>
    </row>
    <row r="11" spans="1:8" x14ac:dyDescent="0.25">
      <c r="A11" s="384" t="s">
        <v>161</v>
      </c>
      <c r="B11" s="385"/>
      <c r="C11" s="385"/>
      <c r="D11" s="386"/>
      <c r="E11" s="374"/>
      <c r="F11" s="380"/>
      <c r="G11" s="383"/>
      <c r="H11" s="379"/>
    </row>
    <row r="12" spans="1:8" x14ac:dyDescent="0.25">
      <c r="A12" s="378" t="s">
        <v>162</v>
      </c>
      <c r="B12" s="373"/>
      <c r="C12" s="373"/>
      <c r="D12" s="379"/>
      <c r="E12" s="374"/>
      <c r="F12" s="380"/>
      <c r="G12" s="381">
        <f>+$D$6</f>
        <v>11.07</v>
      </c>
      <c r="H12" s="379">
        <f t="shared" ref="H12:H17" si="0">E12*F12*G12</f>
        <v>0</v>
      </c>
    </row>
    <row r="13" spans="1:8" x14ac:dyDescent="0.25">
      <c r="A13" s="378" t="s">
        <v>163</v>
      </c>
      <c r="B13" s="373"/>
      <c r="C13" s="373"/>
      <c r="D13" s="379"/>
      <c r="E13" s="374"/>
      <c r="F13" s="380"/>
      <c r="G13" s="381">
        <f t="shared" ref="G13:G17" si="1">+$D$6</f>
        <v>11.07</v>
      </c>
      <c r="H13" s="379">
        <f t="shared" si="0"/>
        <v>0</v>
      </c>
    </row>
    <row r="14" spans="1:8" x14ac:dyDescent="0.25">
      <c r="A14" s="378" t="s">
        <v>164</v>
      </c>
      <c r="B14" s="373"/>
      <c r="C14" s="373"/>
      <c r="D14" s="379"/>
      <c r="E14" s="374"/>
      <c r="F14" s="380"/>
      <c r="G14" s="381">
        <f t="shared" si="1"/>
        <v>11.07</v>
      </c>
      <c r="H14" s="379">
        <f t="shared" si="0"/>
        <v>0</v>
      </c>
    </row>
    <row r="15" spans="1:8" x14ac:dyDescent="0.25">
      <c r="A15" s="378" t="s">
        <v>165</v>
      </c>
      <c r="B15" s="373"/>
      <c r="C15" s="373"/>
      <c r="D15" s="379"/>
      <c r="E15" s="374"/>
      <c r="F15" s="380"/>
      <c r="G15" s="381">
        <f t="shared" si="1"/>
        <v>11.07</v>
      </c>
      <c r="H15" s="379">
        <f t="shared" si="0"/>
        <v>0</v>
      </c>
    </row>
    <row r="16" spans="1:8" x14ac:dyDescent="0.25">
      <c r="A16" s="378" t="s">
        <v>165</v>
      </c>
      <c r="B16" s="373"/>
      <c r="C16" s="373"/>
      <c r="D16" s="379"/>
      <c r="E16" s="374"/>
      <c r="F16" s="380"/>
      <c r="G16" s="381">
        <f t="shared" si="1"/>
        <v>11.07</v>
      </c>
      <c r="H16" s="379">
        <f t="shared" si="0"/>
        <v>0</v>
      </c>
    </row>
    <row r="17" spans="1:8" x14ac:dyDescent="0.25">
      <c r="A17" s="378" t="s">
        <v>165</v>
      </c>
      <c r="B17" s="373"/>
      <c r="C17" s="373"/>
      <c r="D17" s="379"/>
      <c r="E17" s="374"/>
      <c r="F17" s="380"/>
      <c r="G17" s="381">
        <f t="shared" si="1"/>
        <v>11.07</v>
      </c>
      <c r="H17" s="379">
        <f t="shared" si="0"/>
        <v>0</v>
      </c>
    </row>
    <row r="18" spans="1:8" x14ac:dyDescent="0.25">
      <c r="A18" s="378"/>
      <c r="B18" s="373"/>
      <c r="C18" s="373"/>
      <c r="D18" s="379"/>
      <c r="E18" s="374"/>
      <c r="F18" s="380"/>
      <c r="G18" s="383"/>
      <c r="H18" s="379"/>
    </row>
    <row r="19" spans="1:8" x14ac:dyDescent="0.25">
      <c r="A19" s="387" t="s">
        <v>166</v>
      </c>
      <c r="B19" s="388"/>
      <c r="C19" s="388"/>
      <c r="D19" s="389"/>
      <c r="E19" s="374"/>
      <c r="F19" s="380"/>
      <c r="G19" s="383"/>
      <c r="H19" s="379"/>
    </row>
    <row r="20" spans="1:8" x14ac:dyDescent="0.25">
      <c r="A20" s="378" t="s">
        <v>167</v>
      </c>
      <c r="B20" s="373"/>
      <c r="C20" s="373"/>
      <c r="D20" s="379"/>
      <c r="E20" s="374"/>
      <c r="F20" s="380"/>
      <c r="G20" s="381">
        <f t="shared" ref="G20:G34" si="2">+$D$6</f>
        <v>11.07</v>
      </c>
      <c r="H20" s="379">
        <f t="shared" ref="H20:H25" si="3">E20*F20*G20</f>
        <v>0</v>
      </c>
    </row>
    <row r="21" spans="1:8" x14ac:dyDescent="0.25">
      <c r="A21" s="378" t="s">
        <v>168</v>
      </c>
      <c r="B21" s="373"/>
      <c r="C21" s="373"/>
      <c r="D21" s="379"/>
      <c r="E21" s="374"/>
      <c r="F21" s="380"/>
      <c r="G21" s="381">
        <f t="shared" si="2"/>
        <v>11.07</v>
      </c>
      <c r="H21" s="379">
        <f t="shared" si="3"/>
        <v>0</v>
      </c>
    </row>
    <row r="22" spans="1:8" x14ac:dyDescent="0.25">
      <c r="A22" s="378" t="s">
        <v>169</v>
      </c>
      <c r="B22" s="373"/>
      <c r="C22" s="373"/>
      <c r="D22" s="379"/>
      <c r="E22" s="374"/>
      <c r="F22" s="380"/>
      <c r="G22" s="381">
        <f t="shared" si="2"/>
        <v>11.07</v>
      </c>
      <c r="H22" s="379">
        <f t="shared" si="3"/>
        <v>0</v>
      </c>
    </row>
    <row r="23" spans="1:8" x14ac:dyDescent="0.25">
      <c r="A23" s="378" t="s">
        <v>165</v>
      </c>
      <c r="B23" s="373"/>
      <c r="C23" s="373"/>
      <c r="D23" s="379"/>
      <c r="E23" s="374"/>
      <c r="F23" s="380"/>
      <c r="G23" s="381">
        <f t="shared" si="2"/>
        <v>11.07</v>
      </c>
      <c r="H23" s="379">
        <f t="shared" si="3"/>
        <v>0</v>
      </c>
    </row>
    <row r="24" spans="1:8" x14ac:dyDescent="0.25">
      <c r="A24" s="378" t="s">
        <v>165</v>
      </c>
      <c r="B24" s="373"/>
      <c r="C24" s="373"/>
      <c r="D24" s="379"/>
      <c r="E24" s="374"/>
      <c r="F24" s="380"/>
      <c r="G24" s="381">
        <f t="shared" si="2"/>
        <v>11.07</v>
      </c>
      <c r="H24" s="379">
        <f t="shared" si="3"/>
        <v>0</v>
      </c>
    </row>
    <row r="25" spans="1:8" x14ac:dyDescent="0.25">
      <c r="A25" s="378" t="s">
        <v>165</v>
      </c>
      <c r="B25" s="373"/>
      <c r="C25" s="373"/>
      <c r="D25" s="379"/>
      <c r="E25" s="374"/>
      <c r="F25" s="380"/>
      <c r="G25" s="381">
        <f t="shared" si="2"/>
        <v>11.07</v>
      </c>
      <c r="H25" s="379">
        <f t="shared" si="3"/>
        <v>0</v>
      </c>
    </row>
    <row r="26" spans="1:8" x14ac:dyDescent="0.25">
      <c r="A26" s="378" t="s">
        <v>170</v>
      </c>
      <c r="B26" s="373"/>
      <c r="C26" s="373"/>
      <c r="D26" s="379"/>
      <c r="E26" s="374"/>
      <c r="F26" s="380"/>
      <c r="G26" s="381">
        <f t="shared" si="2"/>
        <v>11.07</v>
      </c>
      <c r="H26" s="379">
        <f t="shared" ref="H26:H28" si="4">E26*F26*G26</f>
        <v>0</v>
      </c>
    </row>
    <row r="27" spans="1:8" x14ac:dyDescent="0.25">
      <c r="A27" s="378" t="s">
        <v>170</v>
      </c>
      <c r="B27" s="373"/>
      <c r="C27" s="373"/>
      <c r="D27" s="379"/>
      <c r="E27" s="374"/>
      <c r="F27" s="380"/>
      <c r="G27" s="381">
        <f t="shared" si="2"/>
        <v>11.07</v>
      </c>
      <c r="H27" s="379">
        <f t="shared" si="4"/>
        <v>0</v>
      </c>
    </row>
    <row r="28" spans="1:8" x14ac:dyDescent="0.25">
      <c r="A28" s="378" t="s">
        <v>170</v>
      </c>
      <c r="B28" s="373"/>
      <c r="C28" s="373"/>
      <c r="D28" s="379"/>
      <c r="E28" s="374"/>
      <c r="F28" s="380"/>
      <c r="G28" s="381">
        <f t="shared" si="2"/>
        <v>11.07</v>
      </c>
      <c r="H28" s="379">
        <f t="shared" si="4"/>
        <v>0</v>
      </c>
    </row>
    <row r="29" spans="1:8" x14ac:dyDescent="0.25">
      <c r="A29" s="378" t="s">
        <v>171</v>
      </c>
      <c r="B29" s="373"/>
      <c r="C29" s="373"/>
      <c r="D29" s="379"/>
      <c r="E29" s="374"/>
      <c r="F29" s="380"/>
      <c r="G29" s="381">
        <f t="shared" si="2"/>
        <v>11.07</v>
      </c>
      <c r="H29" s="379">
        <f t="shared" ref="H29:H34" si="5">E29*F29*G29</f>
        <v>0</v>
      </c>
    </row>
    <row r="30" spans="1:8" x14ac:dyDescent="0.25">
      <c r="A30" s="378" t="s">
        <v>171</v>
      </c>
      <c r="B30" s="373"/>
      <c r="C30" s="373"/>
      <c r="D30" s="379"/>
      <c r="E30" s="374"/>
      <c r="F30" s="380"/>
      <c r="G30" s="381">
        <f t="shared" si="2"/>
        <v>11.07</v>
      </c>
      <c r="H30" s="379">
        <f t="shared" si="5"/>
        <v>0</v>
      </c>
    </row>
    <row r="31" spans="1:8" x14ac:dyDescent="0.25">
      <c r="A31" s="378" t="s">
        <v>171</v>
      </c>
      <c r="B31" s="373"/>
      <c r="C31" s="373"/>
      <c r="D31" s="379"/>
      <c r="E31" s="374"/>
      <c r="F31" s="380"/>
      <c r="G31" s="381">
        <f t="shared" si="2"/>
        <v>11.07</v>
      </c>
      <c r="H31" s="379">
        <f t="shared" si="5"/>
        <v>0</v>
      </c>
    </row>
    <row r="32" spans="1:8" x14ac:dyDescent="0.25">
      <c r="A32" s="378" t="s">
        <v>171</v>
      </c>
      <c r="B32" s="373"/>
      <c r="C32" s="373"/>
      <c r="D32" s="379"/>
      <c r="E32" s="374"/>
      <c r="F32" s="380"/>
      <c r="G32" s="381">
        <f t="shared" si="2"/>
        <v>11.07</v>
      </c>
      <c r="H32" s="379">
        <f t="shared" si="5"/>
        <v>0</v>
      </c>
    </row>
    <row r="33" spans="1:8" x14ac:dyDescent="0.25">
      <c r="A33" s="378" t="s">
        <v>171</v>
      </c>
      <c r="B33" s="373"/>
      <c r="C33" s="373"/>
      <c r="D33" s="379"/>
      <c r="E33" s="374"/>
      <c r="F33" s="380"/>
      <c r="G33" s="381">
        <f t="shared" si="2"/>
        <v>11.07</v>
      </c>
      <c r="H33" s="379">
        <f t="shared" si="5"/>
        <v>0</v>
      </c>
    </row>
    <row r="34" spans="1:8" x14ac:dyDescent="0.25">
      <c r="A34" s="378" t="s">
        <v>171</v>
      </c>
      <c r="B34" s="373"/>
      <c r="C34" s="373"/>
      <c r="D34" s="379"/>
      <c r="E34" s="374"/>
      <c r="F34" s="380"/>
      <c r="G34" s="381">
        <f t="shared" si="2"/>
        <v>11.07</v>
      </c>
      <c r="H34" s="379">
        <f t="shared" si="5"/>
        <v>0</v>
      </c>
    </row>
    <row r="35" spans="1:8" x14ac:dyDescent="0.25">
      <c r="A35" s="378"/>
      <c r="B35" s="373"/>
      <c r="C35" s="373"/>
      <c r="D35" s="379"/>
      <c r="E35" s="374"/>
      <c r="F35" s="380"/>
      <c r="G35" s="383"/>
      <c r="H35" s="379"/>
    </row>
    <row r="36" spans="1:8" x14ac:dyDescent="0.25">
      <c r="A36" s="378"/>
      <c r="B36" s="373"/>
      <c r="C36" s="373"/>
      <c r="D36" s="379"/>
      <c r="E36" s="374"/>
      <c r="F36" s="380"/>
      <c r="G36" s="383"/>
      <c r="H36" s="379"/>
    </row>
    <row r="37" spans="1:8" x14ac:dyDescent="0.25">
      <c r="A37" s="378"/>
      <c r="B37" s="373"/>
      <c r="C37" s="373"/>
      <c r="D37" s="379"/>
      <c r="E37" s="374"/>
      <c r="F37" s="380"/>
      <c r="G37" s="383"/>
      <c r="H37" s="379"/>
    </row>
    <row r="38" spans="1:8" x14ac:dyDescent="0.25">
      <c r="A38" s="390" t="s">
        <v>172</v>
      </c>
      <c r="B38" s="391"/>
      <c r="C38" s="391"/>
      <c r="D38" s="392"/>
      <c r="E38" s="374"/>
      <c r="F38" s="380"/>
      <c r="G38" s="383"/>
      <c r="H38" s="379"/>
    </row>
    <row r="39" spans="1:8" x14ac:dyDescent="0.25">
      <c r="A39" s="378" t="s">
        <v>173</v>
      </c>
      <c r="B39" s="373"/>
      <c r="C39" s="373"/>
      <c r="D39" s="379"/>
      <c r="E39" s="374"/>
      <c r="F39" s="380"/>
      <c r="G39" s="381">
        <f t="shared" ref="G39:G44" si="6">+$D$6</f>
        <v>11.07</v>
      </c>
      <c r="H39" s="379">
        <f t="shared" ref="H39:H44" si="7">E39*F39*G39</f>
        <v>0</v>
      </c>
    </row>
    <row r="40" spans="1:8" x14ac:dyDescent="0.25">
      <c r="A40" s="378" t="s">
        <v>174</v>
      </c>
      <c r="B40" s="373"/>
      <c r="C40" s="373"/>
      <c r="D40" s="379"/>
      <c r="E40" s="374"/>
      <c r="F40" s="380"/>
      <c r="G40" s="381">
        <f t="shared" si="6"/>
        <v>11.07</v>
      </c>
      <c r="H40" s="379">
        <f t="shared" si="7"/>
        <v>0</v>
      </c>
    </row>
    <row r="41" spans="1:8" x14ac:dyDescent="0.25">
      <c r="A41" s="378" t="s">
        <v>175</v>
      </c>
      <c r="B41" s="373"/>
      <c r="C41" s="373"/>
      <c r="D41" s="379"/>
      <c r="E41" s="374"/>
      <c r="F41" s="380"/>
      <c r="G41" s="381">
        <f t="shared" si="6"/>
        <v>11.07</v>
      </c>
      <c r="H41" s="379">
        <f t="shared" si="7"/>
        <v>0</v>
      </c>
    </row>
    <row r="42" spans="1:8" x14ac:dyDescent="0.25">
      <c r="A42" s="378" t="s">
        <v>165</v>
      </c>
      <c r="B42" s="373"/>
      <c r="C42" s="373"/>
      <c r="D42" s="379"/>
      <c r="E42" s="374"/>
      <c r="F42" s="380"/>
      <c r="G42" s="381">
        <f t="shared" si="6"/>
        <v>11.07</v>
      </c>
      <c r="H42" s="379">
        <f t="shared" si="7"/>
        <v>0</v>
      </c>
    </row>
    <row r="43" spans="1:8" x14ac:dyDescent="0.25">
      <c r="A43" s="378" t="s">
        <v>165</v>
      </c>
      <c r="B43" s="373"/>
      <c r="C43" s="373"/>
      <c r="D43" s="379"/>
      <c r="E43" s="374"/>
      <c r="F43" s="380"/>
      <c r="G43" s="381">
        <f t="shared" si="6"/>
        <v>11.07</v>
      </c>
      <c r="H43" s="379">
        <f t="shared" si="7"/>
        <v>0</v>
      </c>
    </row>
    <row r="44" spans="1:8" x14ac:dyDescent="0.25">
      <c r="A44" s="378" t="s">
        <v>165</v>
      </c>
      <c r="B44" s="373"/>
      <c r="C44" s="373"/>
      <c r="D44" s="379"/>
      <c r="E44" s="374"/>
      <c r="F44" s="380"/>
      <c r="G44" s="381">
        <f t="shared" si="6"/>
        <v>11.07</v>
      </c>
      <c r="H44" s="379">
        <f t="shared" si="7"/>
        <v>0</v>
      </c>
    </row>
    <row r="45" spans="1:8" x14ac:dyDescent="0.25">
      <c r="A45" s="378" t="s">
        <v>170</v>
      </c>
      <c r="B45" s="373"/>
      <c r="C45" s="373"/>
      <c r="D45" s="379"/>
      <c r="E45" s="374"/>
      <c r="F45" s="380"/>
      <c r="G45" s="383"/>
      <c r="H45" s="379"/>
    </row>
    <row r="46" spans="1:8" x14ac:dyDescent="0.25">
      <c r="A46" s="378" t="s">
        <v>170</v>
      </c>
      <c r="B46" s="373"/>
      <c r="C46" s="373"/>
      <c r="D46" s="379"/>
      <c r="E46" s="374"/>
      <c r="F46" s="380"/>
      <c r="G46" s="383"/>
      <c r="H46" s="379"/>
    </row>
    <row r="47" spans="1:8" x14ac:dyDescent="0.25">
      <c r="A47" s="378"/>
      <c r="B47" s="373"/>
      <c r="C47" s="373"/>
      <c r="D47" s="379"/>
      <c r="E47" s="374"/>
      <c r="F47" s="380"/>
      <c r="G47" s="383"/>
      <c r="H47" s="379"/>
    </row>
    <row r="48" spans="1:8" x14ac:dyDescent="0.25">
      <c r="A48" s="378" t="s">
        <v>171</v>
      </c>
      <c r="B48" s="373"/>
      <c r="C48" s="373"/>
      <c r="D48" s="379"/>
      <c r="E48" s="374"/>
      <c r="F48" s="380"/>
      <c r="G48" s="381">
        <f t="shared" ref="G48" si="8">+$D$6</f>
        <v>11.07</v>
      </c>
      <c r="H48" s="382">
        <f>E48*F48*G48</f>
        <v>0</v>
      </c>
    </row>
    <row r="49" spans="1:8" x14ac:dyDescent="0.25">
      <c r="A49" s="378"/>
      <c r="B49" s="373"/>
      <c r="C49" s="373"/>
      <c r="D49" s="379"/>
      <c r="E49" s="374"/>
      <c r="F49" s="380"/>
      <c r="G49" s="383"/>
      <c r="H49" s="379"/>
    </row>
    <row r="50" spans="1:8" x14ac:dyDescent="0.25">
      <c r="A50" s="393"/>
      <c r="B50" s="394"/>
      <c r="C50" s="394"/>
      <c r="D50" s="395" t="s">
        <v>103</v>
      </c>
      <c r="E50" s="396"/>
      <c r="F50" s="397"/>
      <c r="G50" s="398"/>
      <c r="H50" s="395">
        <f>SUM(H11:H48)</f>
        <v>0</v>
      </c>
    </row>
    <row r="51" spans="1:8" ht="15.75" thickBot="1" x14ac:dyDescent="0.3">
      <c r="A51" s="399"/>
      <c r="B51" s="400"/>
      <c r="C51" s="400"/>
      <c r="D51" s="401"/>
      <c r="E51" s="402"/>
      <c r="F51" s="403"/>
      <c r="G51" s="404"/>
      <c r="H51" s="401"/>
    </row>
  </sheetData>
  <mergeCells count="3">
    <mergeCell ref="A2:H2"/>
    <mergeCell ref="A8:D8"/>
    <mergeCell ref="B1:E1"/>
  </mergeCells>
  <printOptions horizontalCentered="1" verticalCentered="1"/>
  <pageMargins left="0" right="0" top="0" bottom="0"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7"/>
  <sheetViews>
    <sheetView workbookViewId="0">
      <selection activeCell="A18" sqref="A18"/>
    </sheetView>
  </sheetViews>
  <sheetFormatPr baseColWidth="10" defaultColWidth="11.42578125" defaultRowHeight="29.25" customHeight="1" x14ac:dyDescent="0.25"/>
  <cols>
    <col min="1" max="1" width="34.28515625" style="371" customWidth="1"/>
    <col min="2" max="2" width="55.7109375" style="371" customWidth="1"/>
    <col min="3" max="3" width="11.42578125" style="371"/>
    <col min="4" max="4" width="11.42578125" style="371" customWidth="1"/>
    <col min="5" max="16384" width="11.42578125" style="371"/>
  </cols>
  <sheetData>
    <row r="1" spans="1:5" s="2" customFormat="1" ht="15.75" x14ac:dyDescent="0.2">
      <c r="A1" s="1" t="s">
        <v>109</v>
      </c>
      <c r="B1" s="27" t="str">
        <f>'1- Coordonnées'!B5</f>
        <v>EEDF -</v>
      </c>
      <c r="C1" s="27"/>
      <c r="D1" s="27"/>
    </row>
    <row r="2" spans="1:5" ht="22.5" customHeight="1" x14ac:dyDescent="0.25">
      <c r="A2" s="562" t="s">
        <v>176</v>
      </c>
      <c r="B2" s="562"/>
      <c r="C2" s="443"/>
      <c r="D2" s="443"/>
    </row>
    <row r="3" spans="1:5" ht="18" customHeight="1" x14ac:dyDescent="0.25">
      <c r="A3" s="406"/>
    </row>
    <row r="4" spans="1:5" ht="32.25" customHeight="1" x14ac:dyDescent="0.25">
      <c r="A4" s="412" t="s">
        <v>177</v>
      </c>
      <c r="B4" s="411"/>
      <c r="C4" s="410"/>
      <c r="D4" s="410"/>
      <c r="E4" s="407"/>
    </row>
    <row r="5" spans="1:5" ht="32.25" customHeight="1" x14ac:dyDescent="0.25">
      <c r="A5" s="412" t="s">
        <v>178</v>
      </c>
      <c r="B5" s="411"/>
      <c r="C5" s="410"/>
      <c r="D5" s="410"/>
      <c r="E5" s="407"/>
    </row>
    <row r="6" spans="1:5" ht="32.25" customHeight="1" x14ac:dyDescent="0.25">
      <c r="A6" s="413" t="s">
        <v>179</v>
      </c>
      <c r="B6" s="411"/>
      <c r="C6" s="410"/>
      <c r="D6" s="410"/>
      <c r="E6" s="407"/>
    </row>
    <row r="7" spans="1:5" ht="32.25" customHeight="1" x14ac:dyDescent="0.25">
      <c r="A7" s="412" t="s">
        <v>180</v>
      </c>
      <c r="B7" s="411"/>
      <c r="C7" s="410"/>
      <c r="D7" s="410"/>
      <c r="E7" s="407"/>
    </row>
    <row r="8" spans="1:5" ht="29.25" customHeight="1" x14ac:dyDescent="0.25">
      <c r="B8" s="408"/>
      <c r="C8" s="408"/>
      <c r="D8" s="408"/>
      <c r="E8" s="407"/>
    </row>
    <row r="9" spans="1:5" ht="29.25" customHeight="1" x14ac:dyDescent="0.25">
      <c r="A9" s="412" t="s">
        <v>177</v>
      </c>
      <c r="B9" s="411"/>
      <c r="C9" s="409"/>
      <c r="D9" s="409"/>
      <c r="E9" s="407"/>
    </row>
    <row r="10" spans="1:5" ht="29.25" customHeight="1" x14ac:dyDescent="0.25">
      <c r="A10" s="412" t="s">
        <v>178</v>
      </c>
      <c r="B10" s="411"/>
      <c r="C10" s="409"/>
      <c r="D10" s="409"/>
    </row>
    <row r="11" spans="1:5" ht="29.25" customHeight="1" x14ac:dyDescent="0.25">
      <c r="A11" s="413" t="s">
        <v>179</v>
      </c>
      <c r="B11" s="411"/>
    </row>
    <row r="12" spans="1:5" ht="29.25" customHeight="1" x14ac:dyDescent="0.25">
      <c r="A12" s="412" t="s">
        <v>180</v>
      </c>
      <c r="B12" s="411"/>
    </row>
    <row r="14" spans="1:5" ht="29.25" customHeight="1" x14ac:dyDescent="0.25">
      <c r="A14" s="412" t="s">
        <v>177</v>
      </c>
      <c r="B14" s="411"/>
    </row>
    <row r="15" spans="1:5" ht="29.25" customHeight="1" x14ac:dyDescent="0.25">
      <c r="A15" s="412" t="s">
        <v>178</v>
      </c>
      <c r="B15" s="411"/>
    </row>
    <row r="16" spans="1:5" ht="29.25" customHeight="1" x14ac:dyDescent="0.25">
      <c r="A16" s="413" t="s">
        <v>179</v>
      </c>
      <c r="B16" s="411"/>
    </row>
    <row r="17" spans="1:2" ht="29.25" customHeight="1" x14ac:dyDescent="0.25">
      <c r="A17" s="412" t="s">
        <v>180</v>
      </c>
      <c r="B17" s="411"/>
    </row>
  </sheetData>
  <mergeCells count="1">
    <mergeCell ref="A2:B2"/>
  </mergeCells>
  <printOptions horizontalCentered="1"/>
  <pageMargins left="0" right="0"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3">
    <pageSetUpPr fitToPage="1"/>
  </sheetPr>
  <dimension ref="A1:H78"/>
  <sheetViews>
    <sheetView showZeros="0" topLeftCell="A11" zoomScaleNormal="100" workbookViewId="0">
      <selection activeCell="G22" sqref="G22"/>
    </sheetView>
  </sheetViews>
  <sheetFormatPr baseColWidth="10" defaultColWidth="11.42578125" defaultRowHeight="12.75" x14ac:dyDescent="0.2"/>
  <cols>
    <col min="1" max="1" width="7.28515625" style="2" customWidth="1"/>
    <col min="2" max="2" width="41" style="2" customWidth="1"/>
    <col min="3" max="4" width="11.42578125" style="32"/>
    <col min="5" max="5" width="9.7109375" style="2" customWidth="1"/>
    <col min="6" max="6" width="45" style="2" bestFit="1" customWidth="1"/>
    <col min="7" max="7" width="11.42578125" style="32"/>
    <col min="8" max="16384" width="11.42578125" style="2"/>
  </cols>
  <sheetData>
    <row r="1" spans="1:8" ht="5.25" customHeight="1" x14ac:dyDescent="0.2"/>
    <row r="2" spans="1:8" ht="26.25" x14ac:dyDescent="0.2">
      <c r="A2" s="496" t="s">
        <v>181</v>
      </c>
      <c r="B2" s="496"/>
      <c r="C2" s="496"/>
      <c r="D2" s="496"/>
      <c r="E2" s="496"/>
      <c r="F2" s="496"/>
      <c r="G2" s="496"/>
      <c r="H2" s="496"/>
    </row>
    <row r="3" spans="1:8" ht="18.75" x14ac:dyDescent="0.2">
      <c r="A3" s="563" t="str">
        <f>paramètrage!A1</f>
        <v>Du 1er janvier 2022 au 31 décembre 2022</v>
      </c>
      <c r="B3" s="563"/>
      <c r="C3" s="563"/>
      <c r="D3" s="563"/>
      <c r="E3" s="563"/>
      <c r="F3" s="563"/>
      <c r="G3" s="563"/>
      <c r="H3" s="563"/>
    </row>
    <row r="4" spans="1:8" ht="8.25" customHeight="1" x14ac:dyDescent="0.2">
      <c r="A4" s="572"/>
      <c r="B4" s="572"/>
      <c r="C4" s="572"/>
      <c r="D4" s="572"/>
      <c r="E4" s="572"/>
      <c r="F4" s="572"/>
      <c r="G4" s="572"/>
    </row>
    <row r="5" spans="1:8" ht="26.25" x14ac:dyDescent="0.2">
      <c r="A5" s="496" t="str">
        <f>'1- Coordonnées'!B5</f>
        <v>EEDF -</v>
      </c>
      <c r="B5" s="496"/>
      <c r="C5" s="496"/>
      <c r="D5" s="496"/>
      <c r="E5" s="496"/>
      <c r="F5" s="496"/>
      <c r="G5" s="496"/>
      <c r="H5" s="496"/>
    </row>
    <row r="6" spans="1:8" ht="6.75" customHeight="1" thickBot="1" x14ac:dyDescent="0.25">
      <c r="A6" s="570"/>
      <c r="B6" s="571"/>
      <c r="C6" s="571"/>
      <c r="D6" s="571"/>
      <c r="E6" s="571"/>
      <c r="F6" s="571"/>
      <c r="G6" s="571"/>
    </row>
    <row r="7" spans="1:8" x14ac:dyDescent="0.2">
      <c r="A7" s="132" t="s">
        <v>182</v>
      </c>
      <c r="B7" s="133" t="s">
        <v>183</v>
      </c>
      <c r="C7" s="134" t="s">
        <v>184</v>
      </c>
      <c r="D7" s="135" t="s">
        <v>184</v>
      </c>
      <c r="E7" s="136" t="s">
        <v>182</v>
      </c>
      <c r="F7" s="133" t="s">
        <v>185</v>
      </c>
      <c r="G7" s="135" t="s">
        <v>184</v>
      </c>
      <c r="H7" s="135" t="s">
        <v>184</v>
      </c>
    </row>
    <row r="8" spans="1:8" ht="15.75" customHeight="1" thickBot="1" x14ac:dyDescent="0.25">
      <c r="A8" s="137" t="s">
        <v>186</v>
      </c>
      <c r="B8" s="138"/>
      <c r="C8" s="139">
        <f>paramètrage!A2</f>
        <v>2022</v>
      </c>
      <c r="D8" s="140">
        <f>paramètrage!A3</f>
        <v>2021</v>
      </c>
      <c r="E8" s="141" t="s">
        <v>186</v>
      </c>
      <c r="F8" s="138"/>
      <c r="G8" s="140">
        <f>paramètrage!A2</f>
        <v>2022</v>
      </c>
      <c r="H8" s="140">
        <f>paramètrage!A3</f>
        <v>2021</v>
      </c>
    </row>
    <row r="9" spans="1:8" ht="13.5" thickBot="1" x14ac:dyDescent="0.25">
      <c r="A9" s="212">
        <v>60</v>
      </c>
      <c r="B9" s="213" t="s">
        <v>187</v>
      </c>
      <c r="C9" s="214">
        <f>SUM(C10:C20)</f>
        <v>0</v>
      </c>
      <c r="D9" s="215">
        <f>SUM(D10:D20)</f>
        <v>0</v>
      </c>
      <c r="E9" s="216">
        <v>70</v>
      </c>
      <c r="F9" s="217" t="s">
        <v>188</v>
      </c>
      <c r="G9" s="218">
        <f>SUM(G10:G20)</f>
        <v>0</v>
      </c>
      <c r="H9" s="219">
        <f>SUM(H10:H20)</f>
        <v>0</v>
      </c>
    </row>
    <row r="10" spans="1:8" x14ac:dyDescent="0.2">
      <c r="A10" s="144">
        <v>6040000</v>
      </c>
      <c r="B10" s="113" t="s">
        <v>189</v>
      </c>
      <c r="C10" s="145"/>
      <c r="D10" s="146"/>
      <c r="E10" s="144">
        <v>7060000</v>
      </c>
      <c r="F10" s="113" t="s">
        <v>190</v>
      </c>
      <c r="G10" s="147"/>
      <c r="H10" s="147"/>
    </row>
    <row r="11" spans="1:8" x14ac:dyDescent="0.2">
      <c r="A11" s="114">
        <v>6040009</v>
      </c>
      <c r="B11" s="115" t="s">
        <v>191</v>
      </c>
      <c r="C11" s="91"/>
      <c r="D11" s="148"/>
      <c r="E11" s="114">
        <v>7060009</v>
      </c>
      <c r="F11" s="115" t="s">
        <v>192</v>
      </c>
      <c r="G11" s="149"/>
      <c r="H11" s="149"/>
    </row>
    <row r="12" spans="1:8" x14ac:dyDescent="0.2">
      <c r="A12" s="114">
        <v>6061000</v>
      </c>
      <c r="B12" s="115" t="s">
        <v>193</v>
      </c>
      <c r="C12" s="91"/>
      <c r="D12" s="148"/>
      <c r="E12" s="114">
        <v>7061000</v>
      </c>
      <c r="F12" s="115" t="s">
        <v>194</v>
      </c>
      <c r="G12" s="149"/>
      <c r="H12" s="149"/>
    </row>
    <row r="13" spans="1:8" x14ac:dyDescent="0.2">
      <c r="A13" s="114">
        <v>6062000</v>
      </c>
      <c r="B13" s="115" t="s">
        <v>195</v>
      </c>
      <c r="C13" s="91"/>
      <c r="D13" s="148"/>
      <c r="E13" s="114">
        <v>7070000</v>
      </c>
      <c r="F13" s="115" t="s">
        <v>196</v>
      </c>
      <c r="G13" s="149"/>
      <c r="H13" s="149"/>
    </row>
    <row r="14" spans="1:8" x14ac:dyDescent="0.2">
      <c r="A14" s="114">
        <v>6063000</v>
      </c>
      <c r="B14" s="115" t="s">
        <v>197</v>
      </c>
      <c r="C14" s="91"/>
      <c r="D14" s="148"/>
      <c r="E14" s="114">
        <v>7070009</v>
      </c>
      <c r="F14" s="18" t="s">
        <v>198</v>
      </c>
      <c r="G14" s="149"/>
      <c r="H14" s="149"/>
    </row>
    <row r="15" spans="1:8" x14ac:dyDescent="0.2">
      <c r="A15" s="114">
        <v>6064000</v>
      </c>
      <c r="B15" s="115" t="s">
        <v>199</v>
      </c>
      <c r="C15" s="91"/>
      <c r="D15" s="148"/>
      <c r="E15" s="114">
        <v>7080000</v>
      </c>
      <c r="F15" s="115" t="s">
        <v>200</v>
      </c>
      <c r="G15" s="149"/>
      <c r="H15" s="149"/>
    </row>
    <row r="16" spans="1:8" x14ac:dyDescent="0.2">
      <c r="A16" s="114">
        <v>6065000</v>
      </c>
      <c r="B16" s="115" t="s">
        <v>201</v>
      </c>
      <c r="C16" s="91"/>
      <c r="D16" s="148"/>
      <c r="E16" s="114">
        <v>7080009</v>
      </c>
      <c r="F16" s="115" t="s">
        <v>202</v>
      </c>
      <c r="G16" s="149"/>
      <c r="H16" s="149"/>
    </row>
    <row r="17" spans="1:8" x14ac:dyDescent="0.2">
      <c r="A17" s="114">
        <v>6066000</v>
      </c>
      <c r="B17" s="115" t="s">
        <v>203</v>
      </c>
      <c r="C17" s="91"/>
      <c r="D17" s="148"/>
      <c r="E17" s="114">
        <v>7083000</v>
      </c>
      <c r="F17" s="115" t="s">
        <v>204</v>
      </c>
      <c r="G17" s="149"/>
      <c r="H17" s="149"/>
    </row>
    <row r="18" spans="1:8" x14ac:dyDescent="0.2">
      <c r="A18" s="114">
        <v>6068000</v>
      </c>
      <c r="B18" s="115" t="s">
        <v>205</v>
      </c>
      <c r="C18" s="91"/>
      <c r="D18" s="148"/>
      <c r="E18" s="114">
        <v>7083009</v>
      </c>
      <c r="F18" s="115" t="s">
        <v>206</v>
      </c>
      <c r="G18" s="149"/>
      <c r="H18" s="149"/>
    </row>
    <row r="19" spans="1:8" x14ac:dyDescent="0.2">
      <c r="A19" s="114">
        <v>6070000</v>
      </c>
      <c r="B19" s="115" t="s">
        <v>207</v>
      </c>
      <c r="C19" s="91"/>
      <c r="D19" s="148"/>
      <c r="E19" s="114"/>
      <c r="F19" s="115"/>
      <c r="G19" s="149"/>
      <c r="H19" s="149"/>
    </row>
    <row r="20" spans="1:8" ht="13.5" thickBot="1" x14ac:dyDescent="0.25">
      <c r="A20" s="150">
        <v>6070009</v>
      </c>
      <c r="B20" s="151" t="s">
        <v>208</v>
      </c>
      <c r="C20" s="91"/>
      <c r="D20" s="148"/>
      <c r="E20" s="114"/>
      <c r="F20" s="115"/>
      <c r="G20" s="152"/>
      <c r="H20" s="152"/>
    </row>
    <row r="21" spans="1:8" ht="13.5" thickBot="1" x14ac:dyDescent="0.25">
      <c r="A21" s="212">
        <v>61</v>
      </c>
      <c r="B21" s="213" t="s">
        <v>209</v>
      </c>
      <c r="C21" s="214">
        <f>SUM(C22:C31)</f>
        <v>0</v>
      </c>
      <c r="D21" s="215">
        <f>SUM(D22:D31)</f>
        <v>0</v>
      </c>
      <c r="E21" s="220">
        <v>74</v>
      </c>
      <c r="F21" s="213" t="s">
        <v>210</v>
      </c>
      <c r="G21" s="221">
        <f>SUM(G22:G41)</f>
        <v>0</v>
      </c>
      <c r="H21" s="222">
        <f>SUM(H22:H41)</f>
        <v>0</v>
      </c>
    </row>
    <row r="22" spans="1:8" x14ac:dyDescent="0.2">
      <c r="A22" s="144">
        <v>6132000</v>
      </c>
      <c r="B22" s="113" t="s">
        <v>211</v>
      </c>
      <c r="C22" s="145"/>
      <c r="D22" s="145"/>
      <c r="E22" s="156">
        <v>7400009</v>
      </c>
      <c r="F22" s="116" t="s">
        <v>212</v>
      </c>
      <c r="G22" s="155"/>
      <c r="H22" s="155"/>
    </row>
    <row r="23" spans="1:8" x14ac:dyDescent="0.2">
      <c r="A23" s="114">
        <v>6132009</v>
      </c>
      <c r="B23" s="115" t="s">
        <v>213</v>
      </c>
      <c r="C23" s="91"/>
      <c r="D23" s="91"/>
      <c r="E23" s="156">
        <v>7402000</v>
      </c>
      <c r="F23" s="116" t="s">
        <v>214</v>
      </c>
      <c r="G23" s="157"/>
      <c r="H23" s="157"/>
    </row>
    <row r="24" spans="1:8" x14ac:dyDescent="0.2">
      <c r="A24" s="114">
        <v>6135000</v>
      </c>
      <c r="B24" s="115" t="s">
        <v>215</v>
      </c>
      <c r="C24" s="91"/>
      <c r="D24" s="91"/>
      <c r="E24" s="156">
        <v>7403000</v>
      </c>
      <c r="F24" s="116" t="s">
        <v>216</v>
      </c>
      <c r="G24" s="33"/>
      <c r="H24" s="157"/>
    </row>
    <row r="25" spans="1:8" x14ac:dyDescent="0.2">
      <c r="A25" s="114">
        <v>6135009</v>
      </c>
      <c r="B25" s="115" t="s">
        <v>217</v>
      </c>
      <c r="C25" s="91"/>
      <c r="D25" s="91"/>
      <c r="E25" s="154">
        <v>7410000</v>
      </c>
      <c r="F25" s="116" t="s">
        <v>218</v>
      </c>
      <c r="G25" s="33"/>
      <c r="H25" s="157"/>
    </row>
    <row r="26" spans="1:8" x14ac:dyDescent="0.2">
      <c r="A26" s="114">
        <v>6140000</v>
      </c>
      <c r="B26" s="115" t="s">
        <v>219</v>
      </c>
      <c r="C26" s="91"/>
      <c r="D26" s="91"/>
      <c r="E26" s="156">
        <v>7411000</v>
      </c>
      <c r="F26" s="117" t="s">
        <v>220</v>
      </c>
      <c r="G26" s="33"/>
      <c r="H26" s="157"/>
    </row>
    <row r="27" spans="1:8" x14ac:dyDescent="0.2">
      <c r="A27" s="114">
        <v>6150000</v>
      </c>
      <c r="B27" s="115" t="s">
        <v>221</v>
      </c>
      <c r="C27" s="91"/>
      <c r="D27" s="91"/>
      <c r="E27" s="156">
        <v>7412000</v>
      </c>
      <c r="F27" s="117" t="s">
        <v>222</v>
      </c>
      <c r="G27" s="157"/>
      <c r="H27" s="157"/>
    </row>
    <row r="28" spans="1:8" x14ac:dyDescent="0.2">
      <c r="A28" s="114">
        <v>6160000</v>
      </c>
      <c r="B28" s="115" t="s">
        <v>223</v>
      </c>
      <c r="C28" s="91"/>
      <c r="D28" s="91"/>
      <c r="E28" s="156">
        <v>7413000</v>
      </c>
      <c r="F28" s="117" t="s">
        <v>224</v>
      </c>
      <c r="G28" s="157"/>
      <c r="H28" s="157"/>
    </row>
    <row r="29" spans="1:8" x14ac:dyDescent="0.2">
      <c r="A29" s="114">
        <v>6180000</v>
      </c>
      <c r="B29" s="115" t="s">
        <v>225</v>
      </c>
      <c r="C29" s="91"/>
      <c r="D29" s="91"/>
      <c r="E29" s="156">
        <v>7414000</v>
      </c>
      <c r="F29" s="117" t="s">
        <v>226</v>
      </c>
      <c r="G29" s="157"/>
      <c r="H29" s="157"/>
    </row>
    <row r="30" spans="1:8" x14ac:dyDescent="0.2">
      <c r="A30" s="114">
        <v>6180009</v>
      </c>
      <c r="B30" s="115" t="s">
        <v>227</v>
      </c>
      <c r="C30" s="91"/>
      <c r="D30" s="91"/>
      <c r="E30" s="156">
        <v>7414009</v>
      </c>
      <c r="F30" s="117" t="s">
        <v>228</v>
      </c>
      <c r="G30" s="157"/>
      <c r="H30" s="157"/>
    </row>
    <row r="31" spans="1:8" x14ac:dyDescent="0.2">
      <c r="A31" s="150">
        <v>6183000</v>
      </c>
      <c r="B31" s="151" t="s">
        <v>229</v>
      </c>
      <c r="C31" s="158"/>
      <c r="D31" s="158"/>
      <c r="E31" s="156">
        <v>7415000</v>
      </c>
      <c r="F31" s="117" t="s">
        <v>230</v>
      </c>
      <c r="G31" s="157"/>
      <c r="H31" s="157"/>
    </row>
    <row r="32" spans="1:8" x14ac:dyDescent="0.2">
      <c r="A32" s="212">
        <v>62</v>
      </c>
      <c r="B32" s="213" t="s">
        <v>231</v>
      </c>
      <c r="C32" s="424">
        <f>SUM(C33:C41)</f>
        <v>0</v>
      </c>
      <c r="D32" s="214">
        <f>SUM(D33:D41)</f>
        <v>0</v>
      </c>
      <c r="E32" s="156">
        <v>7416000</v>
      </c>
      <c r="F32" s="117" t="s">
        <v>232</v>
      </c>
      <c r="G32" s="157"/>
      <c r="H32" s="157"/>
    </row>
    <row r="33" spans="1:8" x14ac:dyDescent="0.2">
      <c r="A33" s="144">
        <v>6226000</v>
      </c>
      <c r="B33" s="113" t="s">
        <v>233</v>
      </c>
      <c r="C33" s="418"/>
      <c r="D33" s="421"/>
      <c r="E33" s="156">
        <v>7480000</v>
      </c>
      <c r="F33" s="417" t="s">
        <v>234</v>
      </c>
      <c r="G33" s="157"/>
      <c r="H33" s="157"/>
    </row>
    <row r="34" spans="1:8" x14ac:dyDescent="0.2">
      <c r="A34" s="114">
        <v>6230000</v>
      </c>
      <c r="B34" s="115" t="s">
        <v>235</v>
      </c>
      <c r="C34" s="419"/>
      <c r="D34" s="422"/>
      <c r="E34" s="156"/>
      <c r="F34" s="69"/>
      <c r="G34" s="157"/>
      <c r="H34" s="157"/>
    </row>
    <row r="35" spans="1:8" x14ac:dyDescent="0.2">
      <c r="A35" s="114">
        <v>6230009</v>
      </c>
      <c r="B35" s="115" t="s">
        <v>236</v>
      </c>
      <c r="C35" s="419"/>
      <c r="D35" s="422"/>
      <c r="E35" s="156"/>
      <c r="F35" s="69"/>
      <c r="G35" s="157"/>
      <c r="H35" s="157"/>
    </row>
    <row r="36" spans="1:8" x14ac:dyDescent="0.2">
      <c r="A36" s="114">
        <v>6240000</v>
      </c>
      <c r="B36" s="115" t="s">
        <v>237</v>
      </c>
      <c r="C36" s="419"/>
      <c r="D36" s="422"/>
      <c r="E36" s="156"/>
      <c r="F36" s="117"/>
      <c r="G36" s="157"/>
      <c r="H36" s="157"/>
    </row>
    <row r="37" spans="1:8" x14ac:dyDescent="0.2">
      <c r="A37" s="114">
        <v>6250000</v>
      </c>
      <c r="B37" s="115" t="s">
        <v>238</v>
      </c>
      <c r="C37" s="419"/>
      <c r="D37" s="422"/>
      <c r="E37" s="156"/>
      <c r="F37" s="69"/>
      <c r="G37" s="157"/>
      <c r="H37" s="157"/>
    </row>
    <row r="38" spans="1:8" x14ac:dyDescent="0.2">
      <c r="A38" s="114">
        <v>6251000</v>
      </c>
      <c r="B38" s="115" t="s">
        <v>239</v>
      </c>
      <c r="C38" s="419"/>
      <c r="D38" s="422"/>
      <c r="E38" s="156"/>
      <c r="F38" s="69"/>
      <c r="G38" s="157"/>
      <c r="H38" s="157"/>
    </row>
    <row r="39" spans="1:8" x14ac:dyDescent="0.2">
      <c r="A39" s="114">
        <v>6260000</v>
      </c>
      <c r="B39" s="115" t="s">
        <v>240</v>
      </c>
      <c r="C39" s="419"/>
      <c r="D39" s="422"/>
      <c r="E39" s="156"/>
      <c r="F39" s="117"/>
      <c r="G39" s="157"/>
      <c r="H39" s="157"/>
    </row>
    <row r="40" spans="1:8" x14ac:dyDescent="0.2">
      <c r="A40" s="114">
        <v>6270000</v>
      </c>
      <c r="B40" s="115" t="s">
        <v>241</v>
      </c>
      <c r="C40" s="419"/>
      <c r="D40" s="422"/>
      <c r="E40" s="156"/>
      <c r="F40" s="117"/>
      <c r="G40" s="157"/>
      <c r="H40" s="157"/>
    </row>
    <row r="41" spans="1:8" x14ac:dyDescent="0.2">
      <c r="A41" s="150">
        <v>6280000</v>
      </c>
      <c r="B41" s="151" t="s">
        <v>242</v>
      </c>
      <c r="C41" s="420"/>
      <c r="D41" s="423"/>
      <c r="E41" s="156"/>
      <c r="F41" s="117"/>
      <c r="G41" s="157"/>
      <c r="H41" s="157"/>
    </row>
    <row r="42" spans="1:8" x14ac:dyDescent="0.2">
      <c r="A42" s="212">
        <v>63</v>
      </c>
      <c r="B42" s="213" t="s">
        <v>243</v>
      </c>
      <c r="C42" s="425">
        <f>C43</f>
        <v>0</v>
      </c>
      <c r="D42" s="214">
        <f>D43</f>
        <v>0</v>
      </c>
      <c r="E42" s="220">
        <v>75</v>
      </c>
      <c r="F42" s="224" t="s">
        <v>244</v>
      </c>
      <c r="G42" s="221">
        <f>SUM(G43:G53)</f>
        <v>0</v>
      </c>
      <c r="H42" s="222">
        <f>SUM(H43:H53)</f>
        <v>0</v>
      </c>
    </row>
    <row r="43" spans="1:8" x14ac:dyDescent="0.2">
      <c r="A43" s="159">
        <v>6370000</v>
      </c>
      <c r="B43" s="160" t="s">
        <v>245</v>
      </c>
      <c r="C43" s="161"/>
      <c r="D43" s="161"/>
      <c r="E43" s="154">
        <v>7540000</v>
      </c>
      <c r="F43" s="162" t="s">
        <v>246</v>
      </c>
      <c r="G43" s="155"/>
      <c r="H43" s="163"/>
    </row>
    <row r="44" spans="1:8" ht="13.5" thickBot="1" x14ac:dyDescent="0.25">
      <c r="A44" s="212">
        <v>64</v>
      </c>
      <c r="B44" s="213" t="s">
        <v>247</v>
      </c>
      <c r="C44" s="223">
        <f>SUM(C45:C47)</f>
        <v>0</v>
      </c>
      <c r="D44" s="223">
        <f>SUM(D45:D47)</f>
        <v>0</v>
      </c>
      <c r="E44" s="154">
        <v>7540009</v>
      </c>
      <c r="F44" s="162" t="s">
        <v>248</v>
      </c>
      <c r="G44" s="157"/>
      <c r="H44" s="164"/>
    </row>
    <row r="45" spans="1:8" x14ac:dyDescent="0.2">
      <c r="A45" s="144">
        <v>6410009</v>
      </c>
      <c r="B45" s="113" t="s">
        <v>249</v>
      </c>
      <c r="C45" s="146"/>
      <c r="D45" s="145"/>
      <c r="E45" s="154">
        <v>7560000</v>
      </c>
      <c r="F45" s="162" t="s">
        <v>250</v>
      </c>
      <c r="G45" s="157"/>
      <c r="H45" s="164"/>
    </row>
    <row r="46" spans="1:8" x14ac:dyDescent="0.2">
      <c r="A46" s="165">
        <v>6450009</v>
      </c>
      <c r="B46" s="166" t="s">
        <v>251</v>
      </c>
      <c r="C46" s="167"/>
      <c r="D46" s="168"/>
      <c r="E46" s="156">
        <v>7580000</v>
      </c>
      <c r="F46" s="115" t="s">
        <v>252</v>
      </c>
      <c r="G46" s="157"/>
      <c r="H46" s="164"/>
    </row>
    <row r="47" spans="1:8" ht="13.5" thickBot="1" x14ac:dyDescent="0.25">
      <c r="A47" s="169">
        <v>6480000</v>
      </c>
      <c r="B47" s="166" t="s">
        <v>253</v>
      </c>
      <c r="C47" s="167"/>
      <c r="D47" s="168"/>
      <c r="E47" s="156">
        <v>7580009</v>
      </c>
      <c r="F47" s="115" t="s">
        <v>254</v>
      </c>
      <c r="G47" s="157"/>
      <c r="H47" s="164"/>
    </row>
    <row r="48" spans="1:8" ht="13.5" thickBot="1" x14ac:dyDescent="0.25">
      <c r="A48" s="212">
        <v>65</v>
      </c>
      <c r="B48" s="213" t="s">
        <v>255</v>
      </c>
      <c r="C48" s="215">
        <f>SUM(C49:C56)</f>
        <v>0</v>
      </c>
      <c r="D48" s="215">
        <f>SUM(D49:D56)</f>
        <v>0</v>
      </c>
      <c r="E48" s="156">
        <v>7580029</v>
      </c>
      <c r="F48" s="117" t="s">
        <v>256</v>
      </c>
      <c r="G48" s="118"/>
      <c r="H48" s="119"/>
    </row>
    <row r="49" spans="1:8" x14ac:dyDescent="0.2">
      <c r="A49" s="144">
        <v>6561009</v>
      </c>
      <c r="B49" s="170" t="s">
        <v>257</v>
      </c>
      <c r="C49" s="145"/>
      <c r="D49" s="146"/>
      <c r="E49" s="156">
        <v>7581009</v>
      </c>
      <c r="F49" s="117" t="s">
        <v>258</v>
      </c>
      <c r="G49" s="118"/>
      <c r="H49" s="119"/>
    </row>
    <row r="50" spans="1:8" x14ac:dyDescent="0.2">
      <c r="A50" s="114">
        <v>6566009</v>
      </c>
      <c r="B50" s="117" t="s">
        <v>259</v>
      </c>
      <c r="C50" s="91"/>
      <c r="D50" s="148"/>
      <c r="E50" s="154"/>
      <c r="F50" s="162"/>
      <c r="G50" s="157"/>
      <c r="H50" s="164"/>
    </row>
    <row r="51" spans="1:8" x14ac:dyDescent="0.2">
      <c r="A51" s="114">
        <v>6570009</v>
      </c>
      <c r="B51" s="117" t="s">
        <v>260</v>
      </c>
      <c r="C51" s="91"/>
      <c r="D51" s="148"/>
      <c r="E51" s="156"/>
      <c r="F51" s="69"/>
      <c r="G51" s="118"/>
      <c r="H51" s="119"/>
    </row>
    <row r="52" spans="1:8" x14ac:dyDescent="0.2">
      <c r="A52" s="114">
        <v>6572009</v>
      </c>
      <c r="B52" s="117" t="s">
        <v>261</v>
      </c>
      <c r="C52" s="91"/>
      <c r="D52" s="148"/>
      <c r="E52" s="156"/>
      <c r="F52" s="69"/>
      <c r="G52" s="118"/>
      <c r="H52" s="119"/>
    </row>
    <row r="53" spans="1:8" ht="13.5" thickBot="1" x14ac:dyDescent="0.25">
      <c r="A53" s="114">
        <v>6580000</v>
      </c>
      <c r="B53" s="117" t="s">
        <v>262</v>
      </c>
      <c r="C53" s="91"/>
      <c r="D53" s="148"/>
      <c r="E53" s="176"/>
      <c r="F53" s="177"/>
      <c r="G53" s="178"/>
      <c r="H53" s="179"/>
    </row>
    <row r="54" spans="1:8" ht="13.5" thickBot="1" x14ac:dyDescent="0.25">
      <c r="A54" s="165">
        <v>6580009</v>
      </c>
      <c r="B54" s="117" t="s">
        <v>263</v>
      </c>
      <c r="C54" s="172"/>
      <c r="D54" s="173"/>
      <c r="E54" s="220">
        <v>76</v>
      </c>
      <c r="F54" s="213" t="s">
        <v>264</v>
      </c>
      <c r="G54" s="221">
        <f>SUM(G55:G55)</f>
        <v>0</v>
      </c>
      <c r="H54" s="222">
        <f>SUM(H55:H55)</f>
        <v>0</v>
      </c>
    </row>
    <row r="55" spans="1:8" ht="13.5" thickBot="1" x14ac:dyDescent="0.25">
      <c r="A55" s="156">
        <v>6580029</v>
      </c>
      <c r="B55" s="117" t="s">
        <v>256</v>
      </c>
      <c r="C55" s="172"/>
      <c r="D55" s="173"/>
      <c r="E55" s="171">
        <v>7600000</v>
      </c>
      <c r="F55" s="160" t="s">
        <v>264</v>
      </c>
      <c r="G55" s="181"/>
      <c r="H55" s="182"/>
    </row>
    <row r="56" spans="1:8" ht="13.5" thickBot="1" x14ac:dyDescent="0.25">
      <c r="A56" s="150">
        <v>6581009</v>
      </c>
      <c r="B56" s="174" t="s">
        <v>258</v>
      </c>
      <c r="C56" s="158"/>
      <c r="D56" s="175"/>
      <c r="E56" s="225">
        <v>77</v>
      </c>
      <c r="F56" s="213" t="s">
        <v>265</v>
      </c>
      <c r="G56" s="221">
        <f>SUM(G57:G60)</f>
        <v>0</v>
      </c>
      <c r="H56" s="222">
        <f>SUM(H57:H60)</f>
        <v>0</v>
      </c>
    </row>
    <row r="57" spans="1:8" ht="13.5" thickBot="1" x14ac:dyDescent="0.25">
      <c r="A57" s="212">
        <v>66</v>
      </c>
      <c r="B57" s="213" t="s">
        <v>266</v>
      </c>
      <c r="C57" s="214">
        <f>SUM(C58:C58)</f>
        <v>0</v>
      </c>
      <c r="D57" s="215">
        <f>SUM(D58:D58)</f>
        <v>0</v>
      </c>
      <c r="E57" s="185">
        <v>7718000</v>
      </c>
      <c r="F57" s="113" t="s">
        <v>265</v>
      </c>
      <c r="G57" s="186"/>
      <c r="H57" s="187"/>
    </row>
    <row r="58" spans="1:8" ht="13.5" thickBot="1" x14ac:dyDescent="0.25">
      <c r="A58" s="159">
        <v>6600000</v>
      </c>
      <c r="B58" s="160" t="s">
        <v>266</v>
      </c>
      <c r="C58" s="161"/>
      <c r="D58" s="180"/>
      <c r="E58" s="154">
        <v>7720000</v>
      </c>
      <c r="F58" s="162" t="s">
        <v>267</v>
      </c>
      <c r="G58" s="190"/>
      <c r="H58" s="191"/>
    </row>
    <row r="59" spans="1:8" ht="13.5" thickBot="1" x14ac:dyDescent="0.25">
      <c r="A59" s="212">
        <v>67</v>
      </c>
      <c r="B59" s="213" t="s">
        <v>268</v>
      </c>
      <c r="C59" s="214">
        <f>SUM(C60:C62)</f>
        <v>0</v>
      </c>
      <c r="D59" s="215">
        <f>SUM(D60:D62)</f>
        <v>0</v>
      </c>
      <c r="E59" s="156">
        <v>7750000</v>
      </c>
      <c r="F59" s="115" t="s">
        <v>269</v>
      </c>
      <c r="G59" s="190"/>
      <c r="H59" s="191"/>
    </row>
    <row r="60" spans="1:8" ht="13.5" thickBot="1" x14ac:dyDescent="0.25">
      <c r="A60" s="144">
        <v>6712000</v>
      </c>
      <c r="B60" s="113" t="s">
        <v>270</v>
      </c>
      <c r="C60" s="183"/>
      <c r="D60" s="184"/>
      <c r="E60" s="156">
        <v>7770000</v>
      </c>
      <c r="F60" s="115" t="s">
        <v>271</v>
      </c>
      <c r="G60" s="192"/>
      <c r="H60" s="193"/>
    </row>
    <row r="61" spans="1:8" ht="13.5" thickBot="1" x14ac:dyDescent="0.25">
      <c r="A61" s="159">
        <v>6718000</v>
      </c>
      <c r="B61" s="160" t="s">
        <v>272</v>
      </c>
      <c r="C61" s="188"/>
      <c r="D61" s="189"/>
      <c r="E61" s="212">
        <v>78</v>
      </c>
      <c r="F61" s="213" t="s">
        <v>273</v>
      </c>
      <c r="G61" s="226">
        <f>G62</f>
        <v>0</v>
      </c>
      <c r="H61" s="227">
        <f>H62</f>
        <v>0</v>
      </c>
    </row>
    <row r="62" spans="1:8" ht="13.5" thickBot="1" x14ac:dyDescent="0.25">
      <c r="A62" s="114">
        <v>6750000</v>
      </c>
      <c r="B62" s="115" t="s">
        <v>274</v>
      </c>
      <c r="C62" s="91"/>
      <c r="D62" s="148"/>
      <c r="E62" s="185">
        <v>7815000</v>
      </c>
      <c r="F62" s="170" t="s">
        <v>273</v>
      </c>
      <c r="G62" s="155"/>
      <c r="H62" s="163"/>
    </row>
    <row r="63" spans="1:8" ht="13.5" thickBot="1" x14ac:dyDescent="0.25">
      <c r="A63" s="212">
        <v>68</v>
      </c>
      <c r="B63" s="213" t="s">
        <v>275</v>
      </c>
      <c r="C63" s="214">
        <f>SUM(C64:C65)</f>
        <v>0</v>
      </c>
      <c r="D63" s="215">
        <f>SUM(D64:D65)</f>
        <v>0</v>
      </c>
      <c r="E63" s="220">
        <v>79</v>
      </c>
      <c r="F63" s="213" t="s">
        <v>276</v>
      </c>
      <c r="G63" s="226">
        <f>SUM(G64:G66)</f>
        <v>0</v>
      </c>
      <c r="H63" s="227">
        <f>SUM(H64:H66)</f>
        <v>0</v>
      </c>
    </row>
    <row r="64" spans="1:8" x14ac:dyDescent="0.2">
      <c r="A64" s="144">
        <v>6810000</v>
      </c>
      <c r="B64" s="113" t="s">
        <v>277</v>
      </c>
      <c r="C64" s="183"/>
      <c r="D64" s="184"/>
      <c r="E64" s="156">
        <v>7910000</v>
      </c>
      <c r="F64" s="115" t="s">
        <v>278</v>
      </c>
      <c r="G64" s="120"/>
      <c r="H64" s="121"/>
    </row>
    <row r="65" spans="1:8" x14ac:dyDescent="0.2">
      <c r="A65" s="150">
        <v>6815000</v>
      </c>
      <c r="B65" s="151" t="s">
        <v>279</v>
      </c>
      <c r="C65" s="158"/>
      <c r="D65" s="175"/>
      <c r="E65" s="156">
        <v>7910009</v>
      </c>
      <c r="F65" s="115" t="s">
        <v>280</v>
      </c>
      <c r="G65" s="120"/>
      <c r="H65" s="121"/>
    </row>
    <row r="66" spans="1:8" x14ac:dyDescent="0.2">
      <c r="A66" s="195"/>
      <c r="B66" s="243"/>
      <c r="C66" s="244"/>
      <c r="D66" s="245"/>
      <c r="E66" s="156">
        <v>7915000</v>
      </c>
      <c r="F66" s="115" t="s">
        <v>281</v>
      </c>
      <c r="G66" s="120"/>
      <c r="H66" s="121"/>
    </row>
    <row r="67" spans="1:8" ht="13.5" thickBot="1" x14ac:dyDescent="0.25">
      <c r="A67" s="228"/>
      <c r="B67" s="213" t="s">
        <v>282</v>
      </c>
      <c r="C67" s="214">
        <f>C9+C21+C32+C42+C44+C48+C57+C59+C63</f>
        <v>0</v>
      </c>
      <c r="D67" s="215">
        <f>D9+D21+D32+D42+D44+D48+D57+D59+D63</f>
        <v>0</v>
      </c>
      <c r="E67" s="229"/>
      <c r="F67" s="213" t="s">
        <v>283</v>
      </c>
      <c r="G67" s="221">
        <f>G9+G21+G42+G54+G56+G61+G63</f>
        <v>0</v>
      </c>
      <c r="H67" s="221">
        <f>H9+H21+H42+H54+H56+H61+H63</f>
        <v>0</v>
      </c>
    </row>
    <row r="68" spans="1:8" ht="13.5" thickBot="1" x14ac:dyDescent="0.25">
      <c r="A68" s="203"/>
      <c r="B68" s="203"/>
      <c r="C68" s="203"/>
      <c r="D68" s="203"/>
      <c r="E68" s="203"/>
      <c r="F68" s="203"/>
      <c r="G68" s="203"/>
      <c r="H68" s="203"/>
    </row>
    <row r="69" spans="1:8" ht="13.5" thickBot="1" x14ac:dyDescent="0.25">
      <c r="A69" s="142">
        <v>86</v>
      </c>
      <c r="B69" s="93" t="s">
        <v>284</v>
      </c>
      <c r="C69" s="143">
        <f>C70</f>
        <v>0</v>
      </c>
      <c r="D69" s="143">
        <f>D70</f>
        <v>0</v>
      </c>
      <c r="E69" s="153">
        <v>87</v>
      </c>
      <c r="F69" s="194" t="s">
        <v>285</v>
      </c>
      <c r="G69" s="143">
        <f>G70</f>
        <v>0</v>
      </c>
      <c r="H69" s="143">
        <f>H70</f>
        <v>0</v>
      </c>
    </row>
    <row r="70" spans="1:8" ht="13.5" thickBot="1" x14ac:dyDescent="0.25">
      <c r="A70" s="195">
        <v>864</v>
      </c>
      <c r="B70" s="196" t="s">
        <v>286</v>
      </c>
      <c r="C70" s="175"/>
      <c r="D70" s="197"/>
      <c r="E70" s="195">
        <v>870</v>
      </c>
      <c r="F70" s="196" t="s">
        <v>286</v>
      </c>
      <c r="G70" s="175"/>
      <c r="H70" s="198"/>
    </row>
    <row r="71" spans="1:8" ht="9.9499999999999993" customHeight="1" thickBot="1" x14ac:dyDescent="0.25">
      <c r="A71" s="203"/>
      <c r="B71" s="203"/>
      <c r="C71" s="203"/>
      <c r="D71" s="203"/>
      <c r="E71" s="203"/>
      <c r="F71" s="203"/>
      <c r="G71" s="199"/>
      <c r="H71" s="199"/>
    </row>
    <row r="72" spans="1:8" ht="13.5" thickBot="1" x14ac:dyDescent="0.25">
      <c r="A72" s="212"/>
      <c r="B72" s="213" t="s">
        <v>103</v>
      </c>
      <c r="C72" s="215">
        <f>C67+C69</f>
        <v>0</v>
      </c>
      <c r="D72" s="215">
        <f>D67+D69</f>
        <v>0</v>
      </c>
      <c r="E72" s="212"/>
      <c r="F72" s="230" t="s">
        <v>103</v>
      </c>
      <c r="G72" s="215">
        <f>G67+G69</f>
        <v>0</v>
      </c>
      <c r="H72" s="215">
        <f>H67+H69</f>
        <v>0</v>
      </c>
    </row>
    <row r="73" spans="1:8" ht="13.5" thickBot="1" x14ac:dyDescent="0.25">
      <c r="A73" s="203"/>
      <c r="B73" s="200"/>
      <c r="C73" s="201"/>
      <c r="D73" s="201"/>
      <c r="E73" s="200"/>
      <c r="F73" s="200"/>
      <c r="G73" s="201"/>
      <c r="H73" s="201"/>
    </row>
    <row r="74" spans="1:8" s="235" customFormat="1" ht="20.25" customHeight="1" thickBot="1" x14ac:dyDescent="0.25">
      <c r="A74" s="564" t="s">
        <v>287</v>
      </c>
      <c r="B74" s="565"/>
      <c r="C74" s="234">
        <f>IF(G72&gt;C72,G72-C72,0)</f>
        <v>0</v>
      </c>
      <c r="D74" s="234">
        <f>IF(H72&gt;D72,H72-D72,0)</f>
        <v>0</v>
      </c>
      <c r="F74" s="365" t="s">
        <v>288</v>
      </c>
      <c r="G74" s="234">
        <f>IF(G72&lt;C72,C72-G72,0)</f>
        <v>0</v>
      </c>
      <c r="H74" s="234">
        <f>IF(H72&lt;D72,D72-H72,0)</f>
        <v>0</v>
      </c>
    </row>
    <row r="75" spans="1:8" ht="13.5" thickBot="1" x14ac:dyDescent="0.25">
      <c r="A75" s="200"/>
      <c r="B75" s="200"/>
      <c r="C75" s="202"/>
      <c r="D75" s="202"/>
      <c r="E75" s="200"/>
      <c r="F75" s="200"/>
      <c r="G75" s="202"/>
      <c r="H75" s="202"/>
    </row>
    <row r="76" spans="1:8" ht="15.75" thickBot="1" x14ac:dyDescent="0.25">
      <c r="A76" s="568" t="s">
        <v>289</v>
      </c>
      <c r="B76" s="569"/>
      <c r="C76" s="143">
        <f>C72+C74</f>
        <v>0</v>
      </c>
      <c r="D76" s="143">
        <f>D72+D74</f>
        <v>0</v>
      </c>
      <c r="E76" s="203"/>
      <c r="F76" s="231" t="s">
        <v>289</v>
      </c>
      <c r="G76" s="143">
        <f>G72+G74</f>
        <v>0</v>
      </c>
      <c r="H76" s="143">
        <f>H72+H74</f>
        <v>0</v>
      </c>
    </row>
    <row r="77" spans="1:8" ht="21.75" customHeight="1" thickBot="1" x14ac:dyDescent="0.25"/>
    <row r="78" spans="1:8" s="233" customFormat="1" ht="38.25" customHeight="1" x14ac:dyDescent="0.2">
      <c r="A78" s="566" t="s">
        <v>290</v>
      </c>
      <c r="B78" s="567"/>
      <c r="C78" s="232">
        <f>G9+G21+G42+G63-C9-C21-C32-C42-C44-C48</f>
        <v>0</v>
      </c>
      <c r="D78" s="232">
        <f>H9+H21+H42+H63-D9-D21-D32-D42-D44-D48</f>
        <v>0</v>
      </c>
      <c r="E78" s="205"/>
      <c r="F78" s="416" t="s">
        <v>291</v>
      </c>
      <c r="G78" s="232">
        <f>G9+G21+G42+G54+G56+G63-C9-C21-C32-C42-C44-C48-C57-C59</f>
        <v>0</v>
      </c>
      <c r="H78" s="232">
        <f>H9+H21+H42+H54+H56+H63-D9-D21-D32-D42-D44-D48-D57-D59</f>
        <v>0</v>
      </c>
    </row>
  </sheetData>
  <mergeCells count="8">
    <mergeCell ref="A2:H2"/>
    <mergeCell ref="A3:H3"/>
    <mergeCell ref="A74:B74"/>
    <mergeCell ref="A78:B78"/>
    <mergeCell ref="A76:B76"/>
    <mergeCell ref="A6:G6"/>
    <mergeCell ref="A4:G4"/>
    <mergeCell ref="A5:H5"/>
  </mergeCells>
  <phoneticPr fontId="0" type="noConversion"/>
  <printOptions horizontalCentered="1"/>
  <pageMargins left="0" right="0" top="0.39370078740157483" bottom="0.39370078740157483" header="0.19685039370078741" footer="0.19685039370078741"/>
  <pageSetup paperSize="9" scale="69" firstPageNumber="2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4">
    <pageSetUpPr fitToPage="1"/>
  </sheetPr>
  <dimension ref="A1:K56"/>
  <sheetViews>
    <sheetView showZeros="0" topLeftCell="A23" workbookViewId="0"/>
  </sheetViews>
  <sheetFormatPr baseColWidth="10" defaultColWidth="11.42578125" defaultRowHeight="12" x14ac:dyDescent="0.2"/>
  <cols>
    <col min="1" max="1" width="39.42578125" style="34" bestFit="1" customWidth="1"/>
    <col min="2" max="5" width="12.7109375" style="34" customWidth="1"/>
    <col min="6" max="6" width="38" style="34" customWidth="1"/>
    <col min="7" max="8" width="12.7109375" style="34" customWidth="1"/>
    <col min="9" max="16384" width="11.42578125" style="34"/>
  </cols>
  <sheetData>
    <row r="1" spans="1:11" ht="18.75" x14ac:dyDescent="0.3">
      <c r="A1" s="265" t="s">
        <v>292</v>
      </c>
      <c r="B1" s="266"/>
      <c r="C1" s="266"/>
      <c r="D1" s="266"/>
      <c r="E1" s="266"/>
      <c r="F1" s="266"/>
      <c r="G1" s="267"/>
      <c r="H1" s="266"/>
      <c r="I1" s="266"/>
      <c r="J1" s="266"/>
      <c r="K1" s="268"/>
    </row>
    <row r="2" spans="1:11" ht="26.25" x14ac:dyDescent="0.2">
      <c r="A2" s="496" t="s">
        <v>293</v>
      </c>
      <c r="B2" s="496"/>
      <c r="C2" s="496"/>
      <c r="D2" s="496"/>
      <c r="E2" s="496"/>
      <c r="F2" s="496"/>
      <c r="G2" s="496"/>
      <c r="H2" s="496"/>
      <c r="I2" s="266"/>
      <c r="J2" s="266"/>
      <c r="K2" s="268"/>
    </row>
    <row r="3" spans="1:11" ht="18.75" x14ac:dyDescent="0.2">
      <c r="A3" s="573" t="str">
        <f>paramètrage!A25</f>
        <v>au 31/12/2022</v>
      </c>
      <c r="B3" s="573"/>
      <c r="C3" s="573"/>
      <c r="D3" s="573"/>
      <c r="E3" s="573"/>
      <c r="F3" s="573"/>
      <c r="G3" s="573"/>
      <c r="H3" s="573"/>
      <c r="I3" s="266"/>
      <c r="J3" s="266"/>
      <c r="K3" s="268"/>
    </row>
    <row r="4" spans="1:11" ht="5.25" customHeight="1" x14ac:dyDescent="0.2">
      <c r="A4" s="269"/>
      <c r="B4" s="270"/>
      <c r="C4" s="270"/>
      <c r="D4" s="270"/>
      <c r="E4" s="270"/>
      <c r="F4" s="270"/>
      <c r="G4" s="270"/>
      <c r="H4" s="266"/>
      <c r="I4" s="266"/>
      <c r="J4" s="266"/>
      <c r="K4" s="268"/>
    </row>
    <row r="5" spans="1:11" ht="26.25" x14ac:dyDescent="0.2">
      <c r="A5" s="271" t="s">
        <v>46</v>
      </c>
      <c r="B5" s="579" t="str">
        <f>'1- Coordonnées'!B5</f>
        <v>EEDF -</v>
      </c>
      <c r="C5" s="579"/>
      <c r="D5" s="579"/>
      <c r="E5" s="579"/>
      <c r="F5" s="579"/>
      <c r="G5" s="270"/>
      <c r="H5" s="266"/>
      <c r="I5" s="266"/>
      <c r="J5" s="266"/>
      <c r="K5" s="268"/>
    </row>
    <row r="6" spans="1:11" ht="7.5" customHeight="1" thickBot="1" x14ac:dyDescent="0.25">
      <c r="A6" s="266"/>
      <c r="B6" s="266"/>
      <c r="C6" s="266"/>
      <c r="D6" s="266"/>
      <c r="E6" s="266"/>
      <c r="F6" s="266"/>
      <c r="G6" s="272"/>
      <c r="H6" s="266"/>
      <c r="I6" s="266"/>
      <c r="J6" s="266"/>
      <c r="K6" s="268"/>
    </row>
    <row r="7" spans="1:11" x14ac:dyDescent="0.2">
      <c r="A7" s="273" t="s">
        <v>294</v>
      </c>
      <c r="B7" s="576">
        <f>paramètrage!A9</f>
        <v>44926</v>
      </c>
      <c r="C7" s="577"/>
      <c r="D7" s="578"/>
      <c r="E7" s="574">
        <f>paramètrage!A10</f>
        <v>44561</v>
      </c>
      <c r="F7" s="273" t="s">
        <v>294</v>
      </c>
      <c r="G7" s="574">
        <f>paramètrage!A9</f>
        <v>44926</v>
      </c>
      <c r="H7" s="574">
        <f>paramètrage!A10</f>
        <v>44561</v>
      </c>
      <c r="I7" s="266"/>
      <c r="J7" s="266"/>
      <c r="K7" s="268"/>
    </row>
    <row r="8" spans="1:11" ht="12.75" thickBot="1" x14ac:dyDescent="0.25">
      <c r="A8" s="274" t="s">
        <v>295</v>
      </c>
      <c r="B8" s="275" t="s">
        <v>296</v>
      </c>
      <c r="C8" s="276" t="s">
        <v>297</v>
      </c>
      <c r="D8" s="277" t="s">
        <v>298</v>
      </c>
      <c r="E8" s="575"/>
      <c r="F8" s="274" t="s">
        <v>299</v>
      </c>
      <c r="G8" s="575"/>
      <c r="H8" s="575"/>
      <c r="I8" s="266"/>
      <c r="J8" s="266"/>
      <c r="K8" s="268"/>
    </row>
    <row r="9" spans="1:11" x14ac:dyDescent="0.2">
      <c r="A9" s="278" t="s">
        <v>300</v>
      </c>
      <c r="B9" s="279"/>
      <c r="C9" s="280"/>
      <c r="D9" s="281">
        <f>B9-C9</f>
        <v>0</v>
      </c>
      <c r="E9" s="282"/>
      <c r="F9" s="266" t="s">
        <v>301</v>
      </c>
      <c r="G9" s="283"/>
      <c r="H9" s="284"/>
      <c r="I9" s="266"/>
      <c r="J9" s="266"/>
      <c r="K9" s="268"/>
    </row>
    <row r="10" spans="1:11" x14ac:dyDescent="0.2">
      <c r="A10" s="278" t="s">
        <v>302</v>
      </c>
      <c r="B10" s="279">
        <f>SUM(B11:B21)</f>
        <v>0</v>
      </c>
      <c r="C10" s="280">
        <f>SUM(C11:C21)</f>
        <v>0</v>
      </c>
      <c r="D10" s="281">
        <f>SUM(D11:D21)</f>
        <v>0</v>
      </c>
      <c r="E10" s="282">
        <f>SUM(E11:E21)</f>
        <v>0</v>
      </c>
      <c r="F10" s="246" t="s">
        <v>303</v>
      </c>
      <c r="G10" s="285"/>
      <c r="H10" s="285"/>
      <c r="I10" s="266"/>
      <c r="J10" s="266"/>
      <c r="K10" s="268"/>
    </row>
    <row r="11" spans="1:11" x14ac:dyDescent="0.2">
      <c r="A11" s="286" t="s">
        <v>304</v>
      </c>
      <c r="B11" s="283"/>
      <c r="C11" s="287"/>
      <c r="D11" s="288">
        <f>B11-C11</f>
        <v>0</v>
      </c>
      <c r="E11" s="289"/>
      <c r="F11" s="246" t="s">
        <v>305</v>
      </c>
      <c r="G11" s="285"/>
      <c r="H11" s="285"/>
      <c r="I11" s="266"/>
      <c r="J11" s="266"/>
      <c r="K11" s="268"/>
    </row>
    <row r="12" spans="1:11" x14ac:dyDescent="0.2">
      <c r="A12" s="286" t="s">
        <v>306</v>
      </c>
      <c r="B12" s="283"/>
      <c r="C12" s="287"/>
      <c r="D12" s="288">
        <f>B12-C12</f>
        <v>0</v>
      </c>
      <c r="E12" s="289"/>
      <c r="F12" s="246" t="s">
        <v>307</v>
      </c>
      <c r="G12" s="285"/>
      <c r="H12" s="285">
        <f>'11-Compte de résultat'!D74-'11-Compte de résultat'!H74</f>
        <v>0</v>
      </c>
      <c r="I12" s="266"/>
      <c r="J12" s="266"/>
      <c r="K12" s="268"/>
    </row>
    <row r="13" spans="1:11" x14ac:dyDescent="0.2">
      <c r="A13" s="246" t="s">
        <v>308</v>
      </c>
      <c r="B13" s="85"/>
      <c r="C13" s="86"/>
      <c r="D13" s="288">
        <f t="shared" ref="D13:D21" si="0">B13-C13</f>
        <v>0</v>
      </c>
      <c r="E13" s="290"/>
      <c r="F13" s="246" t="s">
        <v>309</v>
      </c>
      <c r="G13" s="285"/>
      <c r="H13" s="285"/>
      <c r="I13" s="266"/>
      <c r="J13" s="266"/>
      <c r="K13" s="268"/>
    </row>
    <row r="14" spans="1:11" x14ac:dyDescent="0.2">
      <c r="A14" s="246" t="s">
        <v>310</v>
      </c>
      <c r="B14" s="85"/>
      <c r="C14" s="84"/>
      <c r="D14" s="288">
        <f t="shared" si="0"/>
        <v>0</v>
      </c>
      <c r="E14" s="290"/>
      <c r="F14" s="246" t="s">
        <v>311</v>
      </c>
      <c r="G14" s="285"/>
      <c r="H14" s="285"/>
      <c r="I14" s="266"/>
      <c r="J14" s="266"/>
      <c r="K14" s="268"/>
    </row>
    <row r="15" spans="1:11" x14ac:dyDescent="0.2">
      <c r="A15" s="246" t="s">
        <v>312</v>
      </c>
      <c r="B15" s="83"/>
      <c r="C15" s="84"/>
      <c r="D15" s="288">
        <f t="shared" si="0"/>
        <v>0</v>
      </c>
      <c r="E15" s="290"/>
      <c r="F15" s="246"/>
      <c r="G15" s="285"/>
      <c r="H15" s="285"/>
      <c r="I15" s="266"/>
      <c r="J15" s="266"/>
      <c r="K15" s="268"/>
    </row>
    <row r="16" spans="1:11" x14ac:dyDescent="0.2">
      <c r="A16" s="246" t="s">
        <v>313</v>
      </c>
      <c r="B16" s="85"/>
      <c r="C16" s="84"/>
      <c r="D16" s="288">
        <f t="shared" si="0"/>
        <v>0</v>
      </c>
      <c r="E16" s="290"/>
      <c r="F16" s="246"/>
      <c r="G16" s="285"/>
      <c r="H16" s="285"/>
      <c r="I16" s="266"/>
      <c r="J16" s="266"/>
      <c r="K16" s="268"/>
    </row>
    <row r="17" spans="1:11" x14ac:dyDescent="0.2">
      <c r="A17" s="246" t="s">
        <v>314</v>
      </c>
      <c r="B17" s="85"/>
      <c r="C17" s="84"/>
      <c r="D17" s="288">
        <f t="shared" si="0"/>
        <v>0</v>
      </c>
      <c r="E17" s="290"/>
      <c r="F17" s="246"/>
      <c r="G17" s="285"/>
      <c r="H17" s="285"/>
      <c r="I17" s="266"/>
      <c r="J17" s="266"/>
      <c r="K17" s="268"/>
    </row>
    <row r="18" spans="1:11" x14ac:dyDescent="0.2">
      <c r="A18" s="246" t="s">
        <v>315</v>
      </c>
      <c r="B18" s="85"/>
      <c r="C18" s="86"/>
      <c r="D18" s="288">
        <f t="shared" si="0"/>
        <v>0</v>
      </c>
      <c r="E18" s="290"/>
      <c r="F18" s="246"/>
      <c r="G18" s="290"/>
      <c r="H18" s="290"/>
      <c r="I18" s="266"/>
      <c r="J18" s="266"/>
      <c r="K18" s="268"/>
    </row>
    <row r="19" spans="1:11" x14ac:dyDescent="0.2">
      <c r="A19" s="291" t="s">
        <v>316</v>
      </c>
      <c r="B19" s="87"/>
      <c r="C19" s="88"/>
      <c r="D19" s="288">
        <f t="shared" si="0"/>
        <v>0</v>
      </c>
      <c r="E19" s="292"/>
      <c r="F19" s="293"/>
      <c r="G19" s="290"/>
      <c r="H19" s="290"/>
      <c r="I19" s="266"/>
      <c r="J19" s="266"/>
      <c r="K19" s="268"/>
    </row>
    <row r="20" spans="1:11" x14ac:dyDescent="0.2">
      <c r="A20" s="291" t="s">
        <v>317</v>
      </c>
      <c r="B20" s="87"/>
      <c r="C20" s="88"/>
      <c r="D20" s="288">
        <f t="shared" si="0"/>
        <v>0</v>
      </c>
      <c r="E20" s="292"/>
      <c r="F20" s="293"/>
      <c r="G20" s="290"/>
      <c r="H20" s="290"/>
      <c r="I20" s="266"/>
      <c r="J20" s="266"/>
      <c r="K20" s="268"/>
    </row>
    <row r="21" spans="1:11" ht="12.75" thickBot="1" x14ac:dyDescent="0.25">
      <c r="A21" s="291" t="s">
        <v>318</v>
      </c>
      <c r="B21" s="294"/>
      <c r="C21" s="295"/>
      <c r="D21" s="288">
        <f t="shared" si="0"/>
        <v>0</v>
      </c>
      <c r="E21" s="292"/>
      <c r="F21" s="296"/>
      <c r="G21" s="297"/>
      <c r="H21" s="297"/>
      <c r="I21" s="266"/>
      <c r="J21" s="266"/>
      <c r="K21" s="268"/>
    </row>
    <row r="22" spans="1:11" ht="12.75" thickBot="1" x14ac:dyDescent="0.25">
      <c r="A22" s="278" t="s">
        <v>319</v>
      </c>
      <c r="B22" s="298"/>
      <c r="C22" s="299">
        <f>SUM(C23:C25)</f>
        <v>0</v>
      </c>
      <c r="D22" s="300">
        <f>SUM(D23:D25)</f>
        <v>0</v>
      </c>
      <c r="E22" s="301">
        <f>SUM(E23:E25)</f>
        <v>0</v>
      </c>
      <c r="F22" s="302" t="s">
        <v>320</v>
      </c>
      <c r="G22" s="303">
        <f>SUM(G9:G19)</f>
        <v>0</v>
      </c>
      <c r="H22" s="303">
        <f>SUM(H9:H19)</f>
        <v>0</v>
      </c>
      <c r="I22" s="266"/>
      <c r="J22" s="266"/>
      <c r="K22" s="268"/>
    </row>
    <row r="23" spans="1:11" x14ac:dyDescent="0.2">
      <c r="A23" s="286" t="s">
        <v>321</v>
      </c>
      <c r="B23" s="283"/>
      <c r="C23" s="287"/>
      <c r="D23" s="304">
        <f>B23-C23</f>
        <v>0</v>
      </c>
      <c r="E23" s="305"/>
      <c r="F23" s="306" t="s">
        <v>322</v>
      </c>
      <c r="G23" s="307"/>
      <c r="H23" s="307"/>
      <c r="I23" s="266"/>
      <c r="J23" s="266"/>
      <c r="K23" s="268"/>
    </row>
    <row r="24" spans="1:11" x14ac:dyDescent="0.2">
      <c r="A24" s="308" t="s">
        <v>323</v>
      </c>
      <c r="B24" s="283"/>
      <c r="C24" s="287"/>
      <c r="D24" s="304">
        <f>B24-C24</f>
        <v>0</v>
      </c>
      <c r="E24" s="305"/>
      <c r="F24" s="293" t="s">
        <v>324</v>
      </c>
      <c r="G24" s="285"/>
      <c r="H24" s="285"/>
      <c r="I24" s="266"/>
      <c r="J24" s="266"/>
      <c r="K24" s="268"/>
    </row>
    <row r="25" spans="1:11" ht="12.75" thickBot="1" x14ac:dyDescent="0.25">
      <c r="A25" s="246" t="s">
        <v>325</v>
      </c>
      <c r="B25" s="85"/>
      <c r="C25" s="86"/>
      <c r="D25" s="304">
        <f>B25-C25</f>
        <v>0</v>
      </c>
      <c r="E25" s="285"/>
      <c r="F25" s="293"/>
      <c r="G25" s="285"/>
      <c r="H25" s="285"/>
      <c r="I25" s="266"/>
      <c r="J25" s="266"/>
      <c r="K25" s="268"/>
    </row>
    <row r="26" spans="1:11" ht="12.75" thickBot="1" x14ac:dyDescent="0.25">
      <c r="A26" s="302" t="s">
        <v>326</v>
      </c>
      <c r="B26" s="309">
        <f>B9+B10+B22</f>
        <v>0</v>
      </c>
      <c r="C26" s="310">
        <f>C9+C10+C22</f>
        <v>0</v>
      </c>
      <c r="D26" s="311">
        <f>D9+D10+D22</f>
        <v>0</v>
      </c>
      <c r="E26" s="312">
        <f>E9+E10+E22</f>
        <v>0</v>
      </c>
      <c r="F26" s="302" t="s">
        <v>327</v>
      </c>
      <c r="G26" s="303">
        <f>SUM(G23:G25)</f>
        <v>0</v>
      </c>
      <c r="H26" s="303">
        <f>SUM(H23:H25)</f>
        <v>0</v>
      </c>
      <c r="I26" s="266"/>
      <c r="J26" s="266"/>
      <c r="K26" s="268"/>
    </row>
    <row r="27" spans="1:11" ht="12.75" thickBot="1" x14ac:dyDescent="0.25">
      <c r="A27" s="278" t="s">
        <v>328</v>
      </c>
      <c r="B27" s="279">
        <f>B28+B29</f>
        <v>0</v>
      </c>
      <c r="C27" s="280">
        <f>C28+C29</f>
        <v>0</v>
      </c>
      <c r="D27" s="281">
        <f>D28+D29</f>
        <v>0</v>
      </c>
      <c r="E27" s="281">
        <f>E28+E29</f>
        <v>0</v>
      </c>
      <c r="F27" s="313" t="s">
        <v>329</v>
      </c>
      <c r="G27" s="301"/>
      <c r="H27" s="301"/>
      <c r="I27" s="266"/>
      <c r="J27" s="266"/>
      <c r="K27" s="268"/>
    </row>
    <row r="28" spans="1:11" ht="12.75" thickBot="1" x14ac:dyDescent="0.25">
      <c r="A28" s="314" t="s">
        <v>330</v>
      </c>
      <c r="B28" s="315"/>
      <c r="C28" s="316"/>
      <c r="D28" s="317">
        <f t="shared" ref="D28:D33" si="1">B28-C28</f>
        <v>0</v>
      </c>
      <c r="E28" s="317"/>
      <c r="F28" s="313" t="s">
        <v>331</v>
      </c>
      <c r="G28" s="301"/>
      <c r="H28" s="301"/>
      <c r="I28" s="266"/>
      <c r="J28" s="266"/>
      <c r="K28" s="268"/>
    </row>
    <row r="29" spans="1:11" ht="12.75" thickBot="1" x14ac:dyDescent="0.25">
      <c r="A29" s="318" t="s">
        <v>332</v>
      </c>
      <c r="B29" s="319"/>
      <c r="C29" s="320"/>
      <c r="D29" s="321">
        <f t="shared" si="1"/>
        <v>0</v>
      </c>
      <c r="E29" s="321"/>
      <c r="F29" s="313" t="s">
        <v>333</v>
      </c>
      <c r="G29" s="301"/>
      <c r="H29" s="301"/>
      <c r="I29" s="266"/>
      <c r="J29" s="266"/>
      <c r="K29" s="268"/>
    </row>
    <row r="30" spans="1:11" ht="12.75" thickBot="1" x14ac:dyDescent="0.25">
      <c r="A30" s="278" t="s">
        <v>333</v>
      </c>
      <c r="B30" s="279"/>
      <c r="C30" s="280"/>
      <c r="D30" s="322">
        <f>B30-C30</f>
        <v>0</v>
      </c>
      <c r="E30" s="281"/>
      <c r="F30" s="323" t="s">
        <v>334</v>
      </c>
      <c r="G30" s="301"/>
      <c r="H30" s="301"/>
      <c r="I30" s="266"/>
      <c r="J30" s="266"/>
      <c r="K30" s="268"/>
    </row>
    <row r="31" spans="1:11" ht="12.75" thickBot="1" x14ac:dyDescent="0.25">
      <c r="A31" s="278" t="s">
        <v>335</v>
      </c>
      <c r="B31" s="279">
        <f>B32</f>
        <v>0</v>
      </c>
      <c r="C31" s="280">
        <f>SUM(C32:C33)</f>
        <v>0</v>
      </c>
      <c r="D31" s="322">
        <f t="shared" si="1"/>
        <v>0</v>
      </c>
      <c r="E31" s="281">
        <f>E32</f>
        <v>0</v>
      </c>
      <c r="F31" s="313" t="s">
        <v>336</v>
      </c>
      <c r="G31" s="301"/>
      <c r="H31" s="301"/>
      <c r="I31" s="266"/>
      <c r="J31" s="266"/>
      <c r="K31" s="266"/>
    </row>
    <row r="32" spans="1:11" ht="12.75" thickBot="1" x14ac:dyDescent="0.25">
      <c r="A32" s="324" t="s">
        <v>337</v>
      </c>
      <c r="B32" s="325"/>
      <c r="C32" s="326"/>
      <c r="D32" s="322">
        <f t="shared" si="1"/>
        <v>0</v>
      </c>
      <c r="E32" s="327"/>
      <c r="F32" s="313" t="s">
        <v>338</v>
      </c>
      <c r="G32" s="282">
        <f>SUM(G33:G46)</f>
        <v>0</v>
      </c>
      <c r="H32" s="282">
        <f>SUM(H33:H46)</f>
        <v>0</v>
      </c>
      <c r="I32" s="266"/>
      <c r="J32" s="266"/>
      <c r="K32" s="266"/>
    </row>
    <row r="33" spans="1:8" ht="12.75" thickBot="1" x14ac:dyDescent="0.25">
      <c r="A33" s="278" t="s">
        <v>339</v>
      </c>
      <c r="B33" s="279"/>
      <c r="C33" s="280"/>
      <c r="D33" s="281">
        <f t="shared" si="1"/>
        <v>0</v>
      </c>
      <c r="E33" s="281"/>
      <c r="F33" s="306" t="s">
        <v>340</v>
      </c>
      <c r="G33" s="328"/>
      <c r="H33" s="328"/>
    </row>
    <row r="34" spans="1:8" ht="12.75" thickBot="1" x14ac:dyDescent="0.25">
      <c r="A34" s="278" t="s">
        <v>341</v>
      </c>
      <c r="B34" s="279">
        <f>SUM(B35:B39)</f>
        <v>0</v>
      </c>
      <c r="C34" s="280">
        <f>SUM(C35:C39)</f>
        <v>0</v>
      </c>
      <c r="D34" s="281">
        <f>SUM(D35:D39)</f>
        <v>0</v>
      </c>
      <c r="E34" s="281">
        <f>SUM(E35:E39)</f>
        <v>0</v>
      </c>
      <c r="F34" s="293" t="s">
        <v>342</v>
      </c>
      <c r="G34" s="285"/>
      <c r="H34" s="285"/>
    </row>
    <row r="35" spans="1:8" x14ac:dyDescent="0.2">
      <c r="A35" s="314" t="s">
        <v>340</v>
      </c>
      <c r="B35" s="315"/>
      <c r="C35" s="316"/>
      <c r="D35" s="329">
        <f t="shared" ref="D35:D40" si="2">B35-C35</f>
        <v>0</v>
      </c>
      <c r="E35" s="329"/>
      <c r="F35" s="293" t="s">
        <v>343</v>
      </c>
      <c r="G35" s="290"/>
      <c r="H35" s="290"/>
    </row>
    <row r="36" spans="1:8" x14ac:dyDescent="0.2">
      <c r="A36" s="246" t="s">
        <v>342</v>
      </c>
      <c r="B36" s="85"/>
      <c r="C36" s="330"/>
      <c r="D36" s="331">
        <f t="shared" si="2"/>
        <v>0</v>
      </c>
      <c r="E36" s="331"/>
      <c r="F36" s="293" t="s">
        <v>344</v>
      </c>
      <c r="G36" s="290"/>
      <c r="H36" s="290"/>
    </row>
    <row r="37" spans="1:8" x14ac:dyDescent="0.2">
      <c r="A37" s="246" t="s">
        <v>343</v>
      </c>
      <c r="B37" s="85"/>
      <c r="C37" s="330"/>
      <c r="D37" s="331">
        <f t="shared" si="2"/>
        <v>0</v>
      </c>
      <c r="E37" s="331"/>
      <c r="F37" s="293" t="s">
        <v>338</v>
      </c>
      <c r="G37" s="285"/>
      <c r="H37" s="285"/>
    </row>
    <row r="38" spans="1:8" x14ac:dyDescent="0.2">
      <c r="A38" s="246" t="s">
        <v>341</v>
      </c>
      <c r="B38" s="85"/>
      <c r="C38" s="330"/>
      <c r="D38" s="331">
        <f t="shared" si="2"/>
        <v>0</v>
      </c>
      <c r="E38" s="331"/>
      <c r="F38" s="332"/>
      <c r="G38" s="333"/>
      <c r="H38" s="333"/>
    </row>
    <row r="39" spans="1:8" ht="12.75" thickBot="1" x14ac:dyDescent="0.25">
      <c r="A39" s="318" t="s">
        <v>345</v>
      </c>
      <c r="B39" s="319"/>
      <c r="C39" s="320"/>
      <c r="D39" s="331">
        <f t="shared" si="2"/>
        <v>0</v>
      </c>
      <c r="E39" s="321"/>
      <c r="F39" s="332"/>
      <c r="G39" s="333"/>
      <c r="H39" s="333"/>
    </row>
    <row r="40" spans="1:8" ht="12.75" thickBot="1" x14ac:dyDescent="0.25">
      <c r="A40" s="278" t="s">
        <v>346</v>
      </c>
      <c r="B40" s="279"/>
      <c r="C40" s="280"/>
      <c r="D40" s="281">
        <f t="shared" si="2"/>
        <v>0</v>
      </c>
      <c r="E40" s="281"/>
      <c r="F40" s="332"/>
      <c r="G40" s="333"/>
      <c r="H40" s="333"/>
    </row>
    <row r="41" spans="1:8" ht="12.75" thickBot="1" x14ac:dyDescent="0.25">
      <c r="A41" s="278" t="s">
        <v>347</v>
      </c>
      <c r="B41" s="279">
        <f>SUM(B42:B46)</f>
        <v>0</v>
      </c>
      <c r="C41" s="280">
        <f>SUM(C42:C46)</f>
        <v>0</v>
      </c>
      <c r="D41" s="281">
        <f>SUM(D42:D46)</f>
        <v>0</v>
      </c>
      <c r="E41" s="281">
        <f>SUM(E42:E46)</f>
        <v>0</v>
      </c>
      <c r="F41" s="293"/>
      <c r="G41" s="334"/>
      <c r="H41" s="334"/>
    </row>
    <row r="42" spans="1:8" x14ac:dyDescent="0.2">
      <c r="A42" s="335" t="s">
        <v>348</v>
      </c>
      <c r="B42" s="336"/>
      <c r="C42" s="316"/>
      <c r="D42" s="329">
        <f>B42</f>
        <v>0</v>
      </c>
      <c r="E42" s="329"/>
      <c r="F42" s="332"/>
      <c r="G42" s="334"/>
      <c r="H42" s="334"/>
    </row>
    <row r="43" spans="1:8" x14ac:dyDescent="0.2">
      <c r="A43" s="337" t="s">
        <v>349</v>
      </c>
      <c r="B43" s="338"/>
      <c r="C43" s="330"/>
      <c r="D43" s="331">
        <f>B43</f>
        <v>0</v>
      </c>
      <c r="E43" s="331"/>
      <c r="F43" s="332"/>
      <c r="G43" s="334"/>
      <c r="H43" s="334"/>
    </row>
    <row r="44" spans="1:8" x14ac:dyDescent="0.2">
      <c r="A44" s="337" t="s">
        <v>350</v>
      </c>
      <c r="B44" s="338"/>
      <c r="C44" s="330"/>
      <c r="D44" s="331"/>
      <c r="E44" s="331"/>
      <c r="F44" s="332"/>
      <c r="G44" s="334"/>
      <c r="H44" s="334"/>
    </row>
    <row r="45" spans="1:8" x14ac:dyDescent="0.2">
      <c r="A45" s="337" t="s">
        <v>351</v>
      </c>
      <c r="B45" s="85"/>
      <c r="C45" s="86"/>
      <c r="D45" s="331">
        <f>B45</f>
        <v>0</v>
      </c>
      <c r="E45" s="331"/>
      <c r="F45" s="332"/>
      <c r="G45" s="333"/>
      <c r="H45" s="333"/>
    </row>
    <row r="46" spans="1:8" ht="12.75" thickBot="1" x14ac:dyDescent="0.25">
      <c r="A46" s="339" t="s">
        <v>352</v>
      </c>
      <c r="B46" s="319"/>
      <c r="C46" s="340"/>
      <c r="D46" s="321">
        <f>B46</f>
        <v>0</v>
      </c>
      <c r="E46" s="321"/>
      <c r="F46" s="341"/>
      <c r="G46" s="342"/>
      <c r="H46" s="342"/>
    </row>
    <row r="47" spans="1:8" ht="12.75" thickBot="1" x14ac:dyDescent="0.25">
      <c r="A47" s="302" t="s">
        <v>353</v>
      </c>
      <c r="B47" s="309">
        <f>B27+B30+B31+B34+B40+B41+B33</f>
        <v>0</v>
      </c>
      <c r="C47" s="309">
        <f>C27+C30+C31+C34+C40+C41+C33</f>
        <v>0</v>
      </c>
      <c r="D47" s="309">
        <f>D27+D30+D31+D34+D40+D41+D33</f>
        <v>0</v>
      </c>
      <c r="E47" s="309">
        <f>E27+E30+E31+E34+E40+E41+E33</f>
        <v>0</v>
      </c>
      <c r="F47" s="343" t="s">
        <v>354</v>
      </c>
      <c r="G47" s="303">
        <f>G27+G28+G29+G30+G31+G32</f>
        <v>0</v>
      </c>
      <c r="H47" s="303">
        <f>H27+H28+H29+H30+H31+H32</f>
        <v>0</v>
      </c>
    </row>
    <row r="48" spans="1:8" ht="12.75" thickBot="1" x14ac:dyDescent="0.25">
      <c r="A48" s="344" t="s">
        <v>355</v>
      </c>
      <c r="B48" s="345"/>
      <c r="C48" s="346"/>
      <c r="D48" s="347">
        <f>B48-C48</f>
        <v>0</v>
      </c>
      <c r="E48" s="317"/>
      <c r="F48" s="348" t="s">
        <v>356</v>
      </c>
      <c r="G48" s="307"/>
      <c r="H48" s="307"/>
    </row>
    <row r="49" spans="1:8" ht="12.75" thickBot="1" x14ac:dyDescent="0.25">
      <c r="A49" s="302" t="s">
        <v>289</v>
      </c>
      <c r="B49" s="309">
        <f>B26+B47+B48</f>
        <v>0</v>
      </c>
      <c r="C49" s="310">
        <f>C26+C47+C48</f>
        <v>0</v>
      </c>
      <c r="D49" s="311">
        <f>D26+D47+D48</f>
        <v>0</v>
      </c>
      <c r="E49" s="312">
        <f>E26+E47+E48</f>
        <v>0</v>
      </c>
      <c r="F49" s="302" t="s">
        <v>289</v>
      </c>
      <c r="G49" s="303">
        <f>G22+G26+G47+G48</f>
        <v>0</v>
      </c>
      <c r="H49" s="303">
        <f>H22+H26+H47+H48</f>
        <v>0</v>
      </c>
    </row>
    <row r="51" spans="1:8" x14ac:dyDescent="0.2">
      <c r="A51" s="266"/>
      <c r="B51" s="266"/>
      <c r="C51" s="266"/>
      <c r="D51" s="349"/>
      <c r="E51" s="349"/>
      <c r="F51" s="266"/>
      <c r="G51" s="268">
        <f>G49-D49</f>
        <v>0</v>
      </c>
      <c r="H51" s="268">
        <f>H49-E49</f>
        <v>0</v>
      </c>
    </row>
    <row r="52" spans="1:8" x14ac:dyDescent="0.2">
      <c r="A52" s="266"/>
      <c r="B52" s="266"/>
      <c r="C52" s="266"/>
      <c r="D52" s="349"/>
      <c r="E52" s="349"/>
      <c r="F52" s="266"/>
      <c r="G52" s="266"/>
      <c r="H52" s="266"/>
    </row>
    <row r="56" spans="1:8" x14ac:dyDescent="0.2">
      <c r="A56" s="266"/>
      <c r="B56" s="266"/>
      <c r="C56" s="266"/>
      <c r="D56" s="349"/>
      <c r="E56" s="349"/>
      <c r="F56" s="266"/>
      <c r="G56" s="266"/>
      <c r="H56" s="266"/>
    </row>
  </sheetData>
  <mergeCells count="7">
    <mergeCell ref="A2:H2"/>
    <mergeCell ref="A3:H3"/>
    <mergeCell ref="H7:H8"/>
    <mergeCell ref="B7:D7"/>
    <mergeCell ref="G7:G8"/>
    <mergeCell ref="E7:E8"/>
    <mergeCell ref="B5:F5"/>
  </mergeCells>
  <phoneticPr fontId="0" type="noConversion"/>
  <pageMargins left="0.31496062992125984" right="0.31496062992125984" top="0.39370078740157483" bottom="0.39370078740157483" header="0.19685039370078741" footer="0.19685039370078741"/>
  <pageSetup paperSize="9" scale="84" firstPageNumber="22"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3"/>
  <sheetViews>
    <sheetView workbookViewId="0">
      <selection activeCell="E22" sqref="E22"/>
    </sheetView>
  </sheetViews>
  <sheetFormatPr baseColWidth="10" defaultColWidth="11.42578125" defaultRowHeight="12.75" x14ac:dyDescent="0.2"/>
  <cols>
    <col min="1" max="3" width="11.42578125" style="6"/>
    <col min="4" max="4" width="15.28515625" style="6" customWidth="1"/>
    <col min="5" max="5" width="17.140625" style="6" customWidth="1"/>
    <col min="6" max="6" width="11.42578125" style="6"/>
    <col min="7" max="7" width="48.7109375" style="6" customWidth="1"/>
    <col min="8" max="16384" width="11.42578125" style="6"/>
  </cols>
  <sheetData>
    <row r="1" spans="1:9" s="2" customFormat="1" ht="18.75" x14ac:dyDescent="0.2">
      <c r="A1" s="1" t="s">
        <v>109</v>
      </c>
      <c r="B1" s="354" t="str">
        <f>'1- Coordonnées'!B5</f>
        <v>EEDF -</v>
      </c>
      <c r="C1" s="27"/>
      <c r="D1" s="27"/>
      <c r="E1" s="27"/>
    </row>
    <row r="2" spans="1:9" s="2" customFormat="1" ht="19.5" customHeight="1" x14ac:dyDescent="0.2">
      <c r="A2" s="1"/>
      <c r="E2" s="12"/>
    </row>
    <row r="3" spans="1:9" s="2" customFormat="1" ht="26.25" customHeight="1" x14ac:dyDescent="0.2">
      <c r="A3" s="496" t="str">
        <f>paramètrage!A30</f>
        <v>13. Contribution EEDF 2023</v>
      </c>
      <c r="B3" s="496"/>
      <c r="C3" s="496"/>
      <c r="D3" s="496"/>
      <c r="E3" s="496"/>
      <c r="F3" s="496"/>
      <c r="G3" s="496"/>
      <c r="I3" s="5"/>
    </row>
    <row r="4" spans="1:9" s="2" customFormat="1" ht="15" customHeight="1" x14ac:dyDescent="0.2">
      <c r="A4" s="583" t="s">
        <v>357</v>
      </c>
      <c r="B4" s="583"/>
      <c r="C4" s="583"/>
      <c r="D4" s="583"/>
      <c r="E4" s="583"/>
      <c r="F4" s="583"/>
      <c r="G4" s="583"/>
      <c r="I4" s="5"/>
    </row>
    <row r="5" spans="1:9" s="2" customFormat="1" ht="15" customHeight="1" x14ac:dyDescent="0.2">
      <c r="A5" s="415"/>
      <c r="B5" s="415"/>
      <c r="C5" s="415"/>
      <c r="D5" s="415"/>
      <c r="E5" s="415"/>
      <c r="F5" s="415"/>
      <c r="G5" s="415"/>
      <c r="I5" s="5"/>
    </row>
    <row r="6" spans="1:9" ht="29.25" customHeight="1" x14ac:dyDescent="0.25">
      <c r="A6" s="582" t="s">
        <v>358</v>
      </c>
      <c r="B6" s="582"/>
      <c r="C6" s="582"/>
      <c r="D6" s="582"/>
      <c r="E6" s="582"/>
      <c r="F6" s="582"/>
      <c r="G6" s="582"/>
    </row>
    <row r="7" spans="1:9" ht="15" x14ac:dyDescent="0.25">
      <c r="A7" s="367"/>
      <c r="B7" s="367"/>
      <c r="C7" s="367"/>
      <c r="D7" s="367"/>
      <c r="E7" s="367"/>
      <c r="F7" s="367"/>
      <c r="G7" s="367"/>
    </row>
    <row r="8" spans="1:9" ht="15.75" x14ac:dyDescent="0.25">
      <c r="A8" s="465" t="s">
        <v>359</v>
      </c>
      <c r="B8" s="465"/>
      <c r="C8" s="465"/>
      <c r="D8" s="465"/>
      <c r="E8" s="465"/>
      <c r="F8" s="465"/>
      <c r="G8" s="465"/>
    </row>
    <row r="9" spans="1:9" ht="15.75" x14ac:dyDescent="0.25">
      <c r="A9" s="465" t="s">
        <v>360</v>
      </c>
      <c r="B9" s="465"/>
      <c r="C9" s="465"/>
      <c r="D9" s="465"/>
      <c r="E9" s="465"/>
      <c r="F9" s="465"/>
      <c r="G9" s="465"/>
    </row>
    <row r="10" spans="1:9" ht="15.75" x14ac:dyDescent="0.25">
      <c r="A10" s="465" t="s">
        <v>361</v>
      </c>
      <c r="B10" s="465"/>
      <c r="C10" s="465"/>
      <c r="D10" s="465"/>
      <c r="E10" s="465"/>
      <c r="F10" s="465"/>
      <c r="G10" s="465"/>
    </row>
    <row r="11" spans="1:9" ht="15.75" x14ac:dyDescent="0.25">
      <c r="A11" s="465" t="s">
        <v>362</v>
      </c>
      <c r="B11" s="465"/>
      <c r="C11" s="465"/>
      <c r="D11" s="465"/>
      <c r="E11" s="465"/>
      <c r="F11" s="465"/>
      <c r="G11" s="465"/>
    </row>
    <row r="12" spans="1:9" ht="15.75" x14ac:dyDescent="0.25">
      <c r="A12" s="351" t="s">
        <v>363</v>
      </c>
      <c r="B12" s="351"/>
      <c r="C12" s="351"/>
      <c r="D12" s="351"/>
      <c r="E12" s="351"/>
      <c r="F12" s="351"/>
      <c r="G12" s="351"/>
    </row>
    <row r="13" spans="1:9" ht="15.75" x14ac:dyDescent="0.25">
      <c r="A13" s="465" t="s">
        <v>364</v>
      </c>
      <c r="B13" s="465"/>
      <c r="C13" s="465"/>
      <c r="D13" s="465"/>
      <c r="E13" s="465"/>
      <c r="F13" s="465"/>
      <c r="G13" s="465"/>
    </row>
    <row r="14" spans="1:9" ht="15.75" x14ac:dyDescent="0.25">
      <c r="A14" s="584"/>
      <c r="B14" s="584"/>
      <c r="C14" s="584"/>
      <c r="D14" s="584"/>
      <c r="E14" s="584"/>
      <c r="F14" s="584"/>
      <c r="G14" s="584"/>
    </row>
    <row r="15" spans="1:9" ht="15.75" x14ac:dyDescent="0.25">
      <c r="A15" s="68" t="s">
        <v>365</v>
      </c>
      <c r="B15" s="44"/>
      <c r="C15" s="44"/>
      <c r="D15" s="44"/>
      <c r="E15" s="44"/>
      <c r="F15" s="44"/>
      <c r="G15" s="44"/>
    </row>
    <row r="16" spans="1:9" ht="15.75" x14ac:dyDescent="0.25">
      <c r="A16" s="366">
        <v>7060000</v>
      </c>
      <c r="B16" s="581" t="s">
        <v>190</v>
      </c>
      <c r="C16" s="581"/>
      <c r="D16" s="581"/>
      <c r="E16" s="247">
        <f>'11-Compte de résultat'!G10</f>
        <v>0</v>
      </c>
      <c r="F16" s="44"/>
      <c r="G16" s="44"/>
    </row>
    <row r="17" spans="1:7" ht="15.75" x14ac:dyDescent="0.25">
      <c r="A17" s="366">
        <v>7061000</v>
      </c>
      <c r="B17" s="581" t="s">
        <v>366</v>
      </c>
      <c r="C17" s="581"/>
      <c r="D17" s="581"/>
      <c r="E17" s="247">
        <f>'11-Compte de résultat'!G12</f>
        <v>0</v>
      </c>
      <c r="F17" s="44"/>
      <c r="G17" s="44"/>
    </row>
    <row r="18" spans="1:7" ht="15.75" x14ac:dyDescent="0.25">
      <c r="A18" s="366">
        <v>7083000</v>
      </c>
      <c r="B18" s="581" t="s">
        <v>204</v>
      </c>
      <c r="C18" s="581"/>
      <c r="D18" s="581"/>
      <c r="E18" s="247">
        <f>'11-Compte de résultat'!G15</f>
        <v>0</v>
      </c>
      <c r="F18" s="44"/>
      <c r="G18" s="44"/>
    </row>
    <row r="19" spans="1:7" ht="15.75" x14ac:dyDescent="0.25">
      <c r="A19" s="366">
        <v>7402000</v>
      </c>
      <c r="B19" s="580" t="s">
        <v>367</v>
      </c>
      <c r="C19" s="580"/>
      <c r="D19" s="580"/>
      <c r="E19" s="247">
        <f>'11-Compte de résultat'!G23</f>
        <v>0</v>
      </c>
      <c r="F19" s="44"/>
      <c r="G19" s="44"/>
    </row>
    <row r="20" spans="1:7" ht="16.5" thickBot="1" x14ac:dyDescent="0.3">
      <c r="A20" s="44"/>
      <c r="B20" s="44"/>
      <c r="C20" s="44"/>
      <c r="D20" s="44"/>
      <c r="E20" s="248"/>
      <c r="F20" s="44"/>
      <c r="G20" s="44"/>
    </row>
    <row r="21" spans="1:7" ht="16.5" thickBot="1" x14ac:dyDescent="0.3">
      <c r="A21" s="44"/>
      <c r="B21" s="249" t="s">
        <v>368</v>
      </c>
      <c r="C21" s="250"/>
      <c r="D21" s="251"/>
      <c r="E21" s="252">
        <f>SUM(E16:E20)</f>
        <v>0</v>
      </c>
      <c r="F21" s="44"/>
      <c r="G21" s="44"/>
    </row>
    <row r="22" spans="1:7" ht="16.5" thickBot="1" x14ac:dyDescent="0.3">
      <c r="A22" s="44"/>
      <c r="B22" s="44"/>
      <c r="C22" s="44"/>
      <c r="D22" s="44"/>
      <c r="E22" s="248"/>
      <c r="F22" s="44"/>
      <c r="G22" s="44"/>
    </row>
    <row r="23" spans="1:7" ht="16.5" thickBot="1" x14ac:dyDescent="0.3">
      <c r="A23" s="44"/>
      <c r="B23" s="249" t="s">
        <v>369</v>
      </c>
      <c r="C23" s="250"/>
      <c r="D23" s="251"/>
      <c r="E23" s="252">
        <f>E21*0.07</f>
        <v>0</v>
      </c>
      <c r="F23" s="44"/>
      <c r="G23" s="44"/>
    </row>
  </sheetData>
  <mergeCells count="13">
    <mergeCell ref="B19:D19"/>
    <mergeCell ref="B16:D16"/>
    <mergeCell ref="B17:D17"/>
    <mergeCell ref="B18:D18"/>
    <mergeCell ref="A3:G3"/>
    <mergeCell ref="A6:G6"/>
    <mergeCell ref="A8:G8"/>
    <mergeCell ref="A9:G9"/>
    <mergeCell ref="A10:G10"/>
    <mergeCell ref="A11:G11"/>
    <mergeCell ref="A4:G4"/>
    <mergeCell ref="A13:G13"/>
    <mergeCell ref="A14:G14"/>
  </mergeCells>
  <phoneticPr fontId="0" type="noConversion"/>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4"/>
  <sheetViews>
    <sheetView showZeros="0" workbookViewId="0">
      <selection activeCell="A4" sqref="A4"/>
    </sheetView>
  </sheetViews>
  <sheetFormatPr baseColWidth="10" defaultColWidth="11.42578125" defaultRowHeight="12.75" x14ac:dyDescent="0.2"/>
  <cols>
    <col min="1" max="7" width="11.42578125" style="2"/>
    <col min="8" max="8" width="11.42578125" style="12"/>
    <col min="9" max="16384" width="11.42578125" style="2"/>
  </cols>
  <sheetData>
    <row r="1" spans="1:8" x14ac:dyDescent="0.2">
      <c r="A1" s="1" t="s">
        <v>69</v>
      </c>
      <c r="B1" s="2" t="str">
        <f>'1- Coordonnées'!B5</f>
        <v>EEDF -</v>
      </c>
    </row>
    <row r="3" spans="1:8" ht="19.5" customHeight="1" x14ac:dyDescent="0.2">
      <c r="A3" s="588" t="s">
        <v>370</v>
      </c>
      <c r="B3" s="588"/>
      <c r="C3" s="588"/>
      <c r="D3" s="588"/>
      <c r="E3" s="588"/>
      <c r="F3" s="588"/>
      <c r="G3" s="589"/>
      <c r="H3" s="589"/>
    </row>
    <row r="4" spans="1:8" ht="9.75" customHeight="1" x14ac:dyDescent="0.2">
      <c r="A4" s="369"/>
      <c r="B4" s="369"/>
      <c r="C4" s="369"/>
      <c r="D4" s="369"/>
      <c r="E4" s="369"/>
      <c r="F4" s="369"/>
      <c r="G4" s="370"/>
      <c r="H4" s="89"/>
    </row>
    <row r="5" spans="1:8" x14ac:dyDescent="0.2">
      <c r="C5" s="9"/>
      <c r="D5" s="253"/>
      <c r="E5" s="253"/>
      <c r="F5" s="253"/>
    </row>
    <row r="6" spans="1:8" ht="27.75" customHeight="1" x14ac:dyDescent="0.2">
      <c r="A6" s="591" t="s">
        <v>371</v>
      </c>
      <c r="B6" s="591"/>
      <c r="C6" s="591"/>
      <c r="D6" s="591"/>
      <c r="E6" s="591"/>
      <c r="F6" s="591"/>
      <c r="G6" s="591"/>
      <c r="H6" s="355"/>
    </row>
    <row r="7" spans="1:8" ht="24" customHeight="1" x14ac:dyDescent="0.2">
      <c r="A7" s="590" t="s">
        <v>372</v>
      </c>
      <c r="B7" s="590"/>
      <c r="C7" s="590"/>
      <c r="D7" s="590"/>
      <c r="E7" s="590"/>
      <c r="F7" s="590"/>
      <c r="G7" s="590"/>
      <c r="H7" s="355"/>
    </row>
    <row r="8" spans="1:8" ht="27.75" customHeight="1" x14ac:dyDescent="0.2">
      <c r="A8" s="591" t="s">
        <v>373</v>
      </c>
      <c r="B8" s="591"/>
      <c r="C8" s="591"/>
      <c r="D8" s="591"/>
      <c r="E8" s="591"/>
      <c r="F8" s="591"/>
      <c r="G8" s="591"/>
      <c r="H8" s="355"/>
    </row>
    <row r="9" spans="1:8" ht="27.75" customHeight="1" x14ac:dyDescent="0.2">
      <c r="A9" s="590" t="str">
        <f>paramètrage!A26</f>
        <v>Copie des relevés bancaires historique de décembre 2022 pour chaque compte bancaire BRED</v>
      </c>
      <c r="B9" s="590"/>
      <c r="C9" s="590"/>
      <c r="D9" s="590"/>
      <c r="E9" s="590"/>
      <c r="F9" s="590"/>
      <c r="G9" s="590"/>
      <c r="H9" s="355"/>
    </row>
    <row r="10" spans="1:8" ht="27.75" customHeight="1" x14ac:dyDescent="0.2">
      <c r="A10" s="590" t="str">
        <f>paramètrage!A27</f>
        <v>Pour les comptes HORS BRED, copies de tous les relevés bancaires de l'année 2022</v>
      </c>
      <c r="B10" s="590"/>
      <c r="C10" s="590"/>
      <c r="D10" s="590"/>
      <c r="E10" s="590"/>
      <c r="F10" s="590"/>
      <c r="G10" s="590"/>
      <c r="H10" s="355"/>
    </row>
    <row r="11" spans="1:8" ht="27.75" customHeight="1" x14ac:dyDescent="0.2">
      <c r="A11" s="591" t="str">
        <f>paramètrage!A28</f>
        <v>Copie des pièces correspondant aux écritures figurant sur l'état de rapprochement au 31/12/2022 (Cf Page 3)</v>
      </c>
      <c r="B11" s="591"/>
      <c r="C11" s="591"/>
      <c r="D11" s="591"/>
      <c r="E11" s="591"/>
      <c r="F11" s="591"/>
      <c r="G11" s="591"/>
      <c r="H11" s="355"/>
    </row>
    <row r="12" spans="1:8" ht="27.75" customHeight="1" x14ac:dyDescent="0.2">
      <c r="A12" s="591" t="s">
        <v>374</v>
      </c>
      <c r="B12" s="591"/>
      <c r="C12" s="591"/>
      <c r="D12" s="591"/>
      <c r="E12" s="591"/>
      <c r="F12" s="591"/>
      <c r="G12" s="591"/>
      <c r="H12" s="355"/>
    </row>
    <row r="13" spans="1:8" ht="27.75" customHeight="1" x14ac:dyDescent="0.2">
      <c r="A13" s="591" t="s">
        <v>375</v>
      </c>
      <c r="B13" s="591"/>
      <c r="C13" s="591"/>
      <c r="D13" s="591"/>
      <c r="E13" s="591"/>
      <c r="F13" s="591"/>
      <c r="G13" s="591"/>
      <c r="H13" s="355"/>
    </row>
    <row r="14" spans="1:8" ht="27.75" customHeight="1" x14ac:dyDescent="0.2">
      <c r="A14" s="590" t="s">
        <v>376</v>
      </c>
      <c r="B14" s="590"/>
      <c r="C14" s="590"/>
      <c r="D14" s="590"/>
      <c r="E14" s="590"/>
      <c r="F14" s="590"/>
      <c r="G14" s="590"/>
      <c r="H14" s="355"/>
    </row>
    <row r="15" spans="1:8" ht="27.75" customHeight="1" x14ac:dyDescent="0.2">
      <c r="A15" s="590" t="s">
        <v>377</v>
      </c>
      <c r="B15" s="590"/>
      <c r="C15" s="590"/>
      <c r="D15" s="590"/>
      <c r="E15" s="590"/>
      <c r="F15" s="590"/>
      <c r="G15" s="590"/>
      <c r="H15" s="355"/>
    </row>
    <row r="16" spans="1:8" x14ac:dyDescent="0.2">
      <c r="A16" s="595" t="s">
        <v>378</v>
      </c>
      <c r="B16" s="596"/>
      <c r="C16" s="596"/>
      <c r="D16" s="596"/>
      <c r="E16" s="596"/>
      <c r="F16" s="596"/>
      <c r="G16" s="596"/>
      <c r="H16" s="125"/>
    </row>
    <row r="17" spans="1:8" x14ac:dyDescent="0.2">
      <c r="A17" s="122"/>
      <c r="B17" s="2" t="s">
        <v>379</v>
      </c>
      <c r="H17" s="126"/>
    </row>
    <row r="18" spans="1:8" x14ac:dyDescent="0.2">
      <c r="A18" s="122"/>
      <c r="B18" s="2" t="s">
        <v>380</v>
      </c>
      <c r="C18" s="9"/>
      <c r="D18" s="253"/>
      <c r="E18" s="253"/>
      <c r="F18" s="253"/>
      <c r="H18" s="358"/>
    </row>
    <row r="19" spans="1:8" x14ac:dyDescent="0.2">
      <c r="A19" s="123"/>
      <c r="B19" s="124" t="s">
        <v>381</v>
      </c>
      <c r="C19" s="124"/>
      <c r="D19" s="124"/>
      <c r="E19" s="124"/>
      <c r="F19" s="124"/>
      <c r="G19" s="124"/>
      <c r="H19" s="127"/>
    </row>
    <row r="20" spans="1:8" x14ac:dyDescent="0.2">
      <c r="C20" s="9"/>
      <c r="D20" s="253"/>
      <c r="E20" s="253"/>
      <c r="F20" s="253"/>
    </row>
    <row r="21" spans="1:8" ht="13.5" thickBot="1" x14ac:dyDescent="0.25">
      <c r="C21" s="9"/>
      <c r="D21" s="253"/>
      <c r="E21" s="253"/>
      <c r="F21" s="253"/>
    </row>
    <row r="22" spans="1:8" ht="31.5" customHeight="1" thickBot="1" x14ac:dyDescent="0.25">
      <c r="A22" s="592" t="s">
        <v>382</v>
      </c>
      <c r="B22" s="593"/>
      <c r="C22" s="593"/>
      <c r="D22" s="593"/>
      <c r="E22" s="593"/>
      <c r="F22" s="593"/>
      <c r="G22" s="593"/>
      <c r="H22" s="594"/>
    </row>
    <row r="23" spans="1:8" ht="14.25" customHeight="1" x14ac:dyDescent="0.2">
      <c r="A23" s="585"/>
      <c r="B23" s="586"/>
      <c r="C23" s="586"/>
      <c r="D23" s="586"/>
      <c r="E23" s="586"/>
      <c r="F23" s="586"/>
      <c r="G23" s="586"/>
      <c r="H23" s="587"/>
    </row>
    <row r="24" spans="1:8" ht="14.25" customHeight="1" x14ac:dyDescent="0.2">
      <c r="A24" s="585"/>
      <c r="B24" s="586"/>
      <c r="C24" s="586"/>
      <c r="D24" s="586"/>
      <c r="E24" s="586"/>
      <c r="F24" s="586"/>
      <c r="G24" s="586"/>
      <c r="H24" s="587"/>
    </row>
    <row r="25" spans="1:8" ht="14.25" customHeight="1" x14ac:dyDescent="0.2">
      <c r="A25" s="585"/>
      <c r="B25" s="586"/>
      <c r="C25" s="586"/>
      <c r="D25" s="586"/>
      <c r="E25" s="586"/>
      <c r="F25" s="586"/>
      <c r="G25" s="586"/>
      <c r="H25" s="587"/>
    </row>
    <row r="26" spans="1:8" ht="14.25" customHeight="1" x14ac:dyDescent="0.2">
      <c r="A26" s="585"/>
      <c r="B26" s="586"/>
      <c r="C26" s="586"/>
      <c r="D26" s="586"/>
      <c r="E26" s="586"/>
      <c r="F26" s="586"/>
      <c r="G26" s="586"/>
      <c r="H26" s="587"/>
    </row>
    <row r="27" spans="1:8" ht="14.25" customHeight="1" x14ac:dyDescent="0.2">
      <c r="A27" s="585"/>
      <c r="B27" s="586"/>
      <c r="C27" s="586"/>
      <c r="D27" s="586"/>
      <c r="E27" s="586"/>
      <c r="F27" s="586"/>
      <c r="G27" s="586"/>
      <c r="H27" s="587"/>
    </row>
    <row r="28" spans="1:8" ht="14.25" customHeight="1" x14ac:dyDescent="0.2">
      <c r="A28" s="585"/>
      <c r="B28" s="586"/>
      <c r="C28" s="586"/>
      <c r="D28" s="586"/>
      <c r="E28" s="586"/>
      <c r="F28" s="586"/>
      <c r="G28" s="586"/>
      <c r="H28" s="587"/>
    </row>
    <row r="29" spans="1:8" ht="14.25" customHeight="1" x14ac:dyDescent="0.2">
      <c r="A29" s="585"/>
      <c r="B29" s="586"/>
      <c r="C29" s="586"/>
      <c r="D29" s="586"/>
      <c r="E29" s="586"/>
      <c r="F29" s="586"/>
      <c r="G29" s="586"/>
      <c r="H29" s="587"/>
    </row>
    <row r="30" spans="1:8" ht="14.25" customHeight="1" x14ac:dyDescent="0.2">
      <c r="A30" s="585"/>
      <c r="B30" s="586"/>
      <c r="C30" s="586"/>
      <c r="D30" s="586"/>
      <c r="E30" s="586"/>
      <c r="F30" s="586"/>
      <c r="G30" s="586"/>
      <c r="H30" s="587"/>
    </row>
    <row r="31" spans="1:8" ht="14.25" customHeight="1" x14ac:dyDescent="0.2">
      <c r="A31" s="585"/>
      <c r="B31" s="586"/>
      <c r="C31" s="586"/>
      <c r="D31" s="586"/>
      <c r="E31" s="586"/>
      <c r="F31" s="586"/>
      <c r="G31" s="586"/>
      <c r="H31" s="587"/>
    </row>
    <row r="32" spans="1:8" ht="14.25" customHeight="1" x14ac:dyDescent="0.2">
      <c r="A32" s="585"/>
      <c r="B32" s="586"/>
      <c r="C32" s="586"/>
      <c r="D32" s="586"/>
      <c r="E32" s="586"/>
      <c r="F32" s="586"/>
      <c r="G32" s="586"/>
      <c r="H32" s="587"/>
    </row>
    <row r="33" spans="1:8" ht="14.25" customHeight="1" x14ac:dyDescent="0.2">
      <c r="A33" s="585"/>
      <c r="B33" s="586"/>
      <c r="C33" s="586"/>
      <c r="D33" s="586"/>
      <c r="E33" s="586"/>
      <c r="F33" s="586"/>
      <c r="G33" s="586"/>
      <c r="H33" s="587"/>
    </row>
    <row r="34" spans="1:8" ht="14.25" customHeight="1" x14ac:dyDescent="0.2">
      <c r="A34" s="20"/>
      <c r="B34" s="20"/>
      <c r="C34" s="20"/>
      <c r="D34" s="20"/>
      <c r="E34" s="20"/>
      <c r="F34" s="20"/>
      <c r="G34" s="20"/>
      <c r="H34" s="35"/>
    </row>
    <row r="35" spans="1:8" x14ac:dyDescent="0.2">
      <c r="D35" s="253"/>
      <c r="E35" s="253"/>
      <c r="F35" s="253"/>
    </row>
    <row r="36" spans="1:8" x14ac:dyDescent="0.2">
      <c r="A36" s="503" t="s">
        <v>383</v>
      </c>
      <c r="B36" s="503"/>
      <c r="C36" s="503"/>
      <c r="D36" s="503"/>
      <c r="E36" s="503"/>
      <c r="F36" s="503"/>
      <c r="G36" s="503"/>
      <c r="H36" s="503"/>
    </row>
    <row r="37" spans="1:8" x14ac:dyDescent="0.2">
      <c r="A37" s="503" t="s">
        <v>384</v>
      </c>
      <c r="B37" s="503"/>
      <c r="C37" s="503"/>
      <c r="D37" s="503"/>
      <c r="E37" s="503" t="s">
        <v>385</v>
      </c>
      <c r="F37" s="503"/>
      <c r="G37" s="503"/>
      <c r="H37" s="503"/>
    </row>
    <row r="38" spans="1:8" x14ac:dyDescent="0.2">
      <c r="D38" s="253"/>
      <c r="E38" s="253"/>
      <c r="F38" s="253"/>
    </row>
    <row r="39" spans="1:8" x14ac:dyDescent="0.2">
      <c r="A39" s="503" t="s">
        <v>386</v>
      </c>
      <c r="B39" s="503"/>
      <c r="C39" s="503"/>
      <c r="D39" s="503"/>
      <c r="E39" s="503" t="s">
        <v>387</v>
      </c>
      <c r="F39" s="503"/>
      <c r="G39" s="503"/>
      <c r="H39" s="503"/>
    </row>
    <row r="40" spans="1:8" x14ac:dyDescent="0.2">
      <c r="D40" s="253"/>
      <c r="E40" s="253"/>
      <c r="F40" s="253"/>
    </row>
    <row r="41" spans="1:8" x14ac:dyDescent="0.2">
      <c r="A41" s="503" t="s">
        <v>68</v>
      </c>
      <c r="B41" s="503"/>
      <c r="C41" s="503"/>
      <c r="D41" s="503"/>
      <c r="E41" s="503" t="s">
        <v>68</v>
      </c>
      <c r="F41" s="503"/>
      <c r="G41" s="503"/>
      <c r="H41" s="503"/>
    </row>
    <row r="42" spans="1:8" x14ac:dyDescent="0.2">
      <c r="D42" s="253"/>
      <c r="E42" s="253"/>
      <c r="F42" s="253"/>
    </row>
    <row r="43" spans="1:8" x14ac:dyDescent="0.2">
      <c r="F43" s="253"/>
    </row>
    <row r="44" spans="1:8" x14ac:dyDescent="0.2">
      <c r="D44" s="253"/>
      <c r="E44" s="253"/>
      <c r="F44" s="253"/>
    </row>
  </sheetData>
  <mergeCells count="31">
    <mergeCell ref="A14:G14"/>
    <mergeCell ref="A12:G12"/>
    <mergeCell ref="A22:H22"/>
    <mergeCell ref="A23:H23"/>
    <mergeCell ref="A25:H25"/>
    <mergeCell ref="A16:G16"/>
    <mergeCell ref="A24:H24"/>
    <mergeCell ref="A15:G15"/>
    <mergeCell ref="A3:H3"/>
    <mergeCell ref="A9:G9"/>
    <mergeCell ref="A13:G13"/>
    <mergeCell ref="A10:G10"/>
    <mergeCell ref="A8:G8"/>
    <mergeCell ref="A6:G6"/>
    <mergeCell ref="A7:G7"/>
    <mergeCell ref="A11:G11"/>
    <mergeCell ref="A41:D41"/>
    <mergeCell ref="E41:H41"/>
    <mergeCell ref="A29:H29"/>
    <mergeCell ref="A30:H30"/>
    <mergeCell ref="A37:D37"/>
    <mergeCell ref="A32:H32"/>
    <mergeCell ref="A39:D39"/>
    <mergeCell ref="A26:H26"/>
    <mergeCell ref="A27:H27"/>
    <mergeCell ref="E39:H39"/>
    <mergeCell ref="E37:H37"/>
    <mergeCell ref="A28:H28"/>
    <mergeCell ref="A36:H36"/>
    <mergeCell ref="A33:H33"/>
    <mergeCell ref="A31:H31"/>
  </mergeCells>
  <phoneticPr fontId="5" type="noConversion"/>
  <printOptions horizontalCentered="1"/>
  <pageMargins left="0.31496062992125984" right="0.31496062992125984" top="0.39370078740157483" bottom="0.39370078740157483" header="0.19685039370078741" footer="0.19685039370078741"/>
  <pageSetup paperSize="9" firstPageNumber="23"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34"/>
  <sheetViews>
    <sheetView workbookViewId="0">
      <selection activeCell="I1" sqref="I1"/>
    </sheetView>
  </sheetViews>
  <sheetFormatPr baseColWidth="10" defaultColWidth="9.140625" defaultRowHeight="12.75" x14ac:dyDescent="0.2"/>
  <cols>
    <col min="1" max="1" width="11.42578125" customWidth="1"/>
    <col min="2" max="2" width="20.85546875" customWidth="1"/>
    <col min="3" max="3" width="56" customWidth="1"/>
    <col min="4" max="256" width="11.42578125" customWidth="1"/>
  </cols>
  <sheetData>
    <row r="1" spans="1:3" ht="27" customHeight="1" x14ac:dyDescent="0.2">
      <c r="A1" s="241" t="s">
        <v>109</v>
      </c>
      <c r="B1" s="128"/>
      <c r="C1" s="242" t="str">
        <f>'1- Coordonnées'!B5</f>
        <v>EEDF -</v>
      </c>
    </row>
    <row r="2" spans="1:3" x14ac:dyDescent="0.2">
      <c r="A2" s="598" t="s">
        <v>388</v>
      </c>
      <c r="B2" s="598"/>
      <c r="C2" s="598"/>
    </row>
    <row r="4" spans="1:3" ht="46.5" customHeight="1" x14ac:dyDescent="0.2">
      <c r="A4" s="599" t="s">
        <v>389</v>
      </c>
      <c r="B4" s="599"/>
      <c r="C4" s="599"/>
    </row>
    <row r="5" spans="1:3" x14ac:dyDescent="0.2">
      <c r="A5" s="414"/>
    </row>
    <row r="6" spans="1:3" s="81" customFormat="1" x14ac:dyDescent="0.2">
      <c r="A6" s="129" t="s">
        <v>390</v>
      </c>
      <c r="B6" s="130" t="s">
        <v>41</v>
      </c>
      <c r="C6" s="131" t="s">
        <v>391</v>
      </c>
    </row>
    <row r="7" spans="1:3" x14ac:dyDescent="0.2">
      <c r="A7" s="94"/>
      <c r="B7" s="94"/>
      <c r="C7" s="94"/>
    </row>
    <row r="8" spans="1:3" x14ac:dyDescent="0.2">
      <c r="A8" s="94"/>
      <c r="B8" s="94"/>
      <c r="C8" s="94"/>
    </row>
    <row r="9" spans="1:3" x14ac:dyDescent="0.2">
      <c r="A9" s="94"/>
      <c r="B9" s="94"/>
      <c r="C9" s="94"/>
    </row>
    <row r="10" spans="1:3" x14ac:dyDescent="0.2">
      <c r="A10" s="94"/>
      <c r="B10" s="94"/>
      <c r="C10" s="94"/>
    </row>
    <row r="11" spans="1:3" x14ac:dyDescent="0.2">
      <c r="A11" s="94"/>
      <c r="B11" s="94"/>
      <c r="C11" s="94"/>
    </row>
    <row r="12" spans="1:3" x14ac:dyDescent="0.2">
      <c r="A12" s="94"/>
      <c r="B12" s="94"/>
      <c r="C12" s="94"/>
    </row>
    <row r="13" spans="1:3" x14ac:dyDescent="0.2">
      <c r="A13" s="94"/>
      <c r="B13" s="94"/>
      <c r="C13" s="94"/>
    </row>
    <row r="14" spans="1:3" x14ac:dyDescent="0.2">
      <c r="A14" s="94"/>
      <c r="B14" s="94"/>
      <c r="C14" s="94"/>
    </row>
    <row r="15" spans="1:3" x14ac:dyDescent="0.2">
      <c r="A15" s="94"/>
      <c r="B15" s="94"/>
      <c r="C15" s="94"/>
    </row>
    <row r="16" spans="1:3" x14ac:dyDescent="0.2">
      <c r="A16" s="94"/>
      <c r="B16" s="94"/>
      <c r="C16" s="94"/>
    </row>
    <row r="17" spans="1:3" x14ac:dyDescent="0.2">
      <c r="A17" s="94"/>
      <c r="B17" s="94"/>
      <c r="C17" s="94"/>
    </row>
    <row r="20" spans="1:3" ht="28.5" customHeight="1" x14ac:dyDescent="0.2">
      <c r="A20" s="597" t="s">
        <v>392</v>
      </c>
      <c r="B20" s="597"/>
      <c r="C20" s="597"/>
    </row>
    <row r="22" spans="1:3" x14ac:dyDescent="0.2">
      <c r="A22" s="414" t="s">
        <v>393</v>
      </c>
    </row>
    <row r="23" spans="1:3" x14ac:dyDescent="0.2">
      <c r="A23" s="414" t="s">
        <v>394</v>
      </c>
    </row>
    <row r="24" spans="1:3" x14ac:dyDescent="0.2">
      <c r="A24" s="414"/>
    </row>
    <row r="25" spans="1:3" x14ac:dyDescent="0.2">
      <c r="A25" s="414" t="s">
        <v>395</v>
      </c>
    </row>
    <row r="26" spans="1:3" x14ac:dyDescent="0.2">
      <c r="A26" s="414" t="s">
        <v>394</v>
      </c>
    </row>
    <row r="28" spans="1:3" x14ac:dyDescent="0.2">
      <c r="A28" s="414" t="s">
        <v>396</v>
      </c>
    </row>
    <row r="29" spans="1:3" x14ac:dyDescent="0.2">
      <c r="A29" s="414" t="s">
        <v>394</v>
      </c>
    </row>
    <row r="31" spans="1:3" x14ac:dyDescent="0.2">
      <c r="A31" s="414" t="str">
        <f>paramètrage!A29</f>
        <v xml:space="preserve">Le camp 2022 : écart entre BP et réalisé : </v>
      </c>
    </row>
    <row r="32" spans="1:3" x14ac:dyDescent="0.2">
      <c r="A32" s="414" t="s">
        <v>394</v>
      </c>
    </row>
    <row r="33" spans="1:1" x14ac:dyDescent="0.2">
      <c r="A33" s="414" t="s">
        <v>394</v>
      </c>
    </row>
    <row r="34" spans="1:1" x14ac:dyDescent="0.2">
      <c r="A34" s="414" t="s">
        <v>394</v>
      </c>
    </row>
  </sheetData>
  <mergeCells count="3">
    <mergeCell ref="A20:C20"/>
    <mergeCell ref="A2:C2"/>
    <mergeCell ref="A4:C4"/>
  </mergeCells>
  <phoneticPr fontId="0" type="noConversion"/>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6"/>
  <sheetViews>
    <sheetView tabSelected="1" zoomScale="80" zoomScaleNormal="80" workbookViewId="0">
      <selection activeCell="B5" sqref="B5"/>
    </sheetView>
  </sheetViews>
  <sheetFormatPr baseColWidth="10" defaultColWidth="11.42578125" defaultRowHeight="15.75" x14ac:dyDescent="0.25"/>
  <cols>
    <col min="1" max="1" width="30" style="44" customWidth="1"/>
    <col min="2" max="2" width="30.140625" style="44" customWidth="1"/>
    <col min="3" max="3" width="26.42578125" style="44" customWidth="1"/>
    <col min="4" max="4" width="34.42578125" style="44" customWidth="1"/>
    <col min="5" max="16384" width="11.42578125" style="44"/>
  </cols>
  <sheetData>
    <row r="1" spans="1:4" ht="115.5" customHeight="1" x14ac:dyDescent="0.25">
      <c r="B1" s="456" t="str">
        <f>paramètrage!A4</f>
        <v>DOSSIER DE CLOTURE DES COMPTES 2022</v>
      </c>
      <c r="C1" s="456"/>
      <c r="D1" s="456"/>
    </row>
    <row r="2" spans="1:4" ht="21" customHeight="1" x14ac:dyDescent="0.25">
      <c r="B2" s="110"/>
      <c r="C2" s="110"/>
      <c r="D2" s="110"/>
    </row>
    <row r="3" spans="1:4" ht="23.25" x14ac:dyDescent="0.35">
      <c r="A3" s="463" t="str">
        <f>paramètrage!A5</f>
        <v>Exercice Comptable du 01.01.2022 au 31.12.2022</v>
      </c>
      <c r="B3" s="463"/>
      <c r="C3" s="463"/>
      <c r="D3" s="463"/>
    </row>
    <row r="4" spans="1:4" ht="16.5" thickBot="1" x14ac:dyDescent="0.3"/>
    <row r="5" spans="1:4" s="51" customFormat="1" ht="18.75" x14ac:dyDescent="0.3">
      <c r="A5" s="49" t="s">
        <v>25</v>
      </c>
      <c r="B5" s="82" t="s">
        <v>26</v>
      </c>
      <c r="C5" s="82"/>
      <c r="D5" s="57"/>
    </row>
    <row r="6" spans="1:4" s="51" customFormat="1" ht="18.75" x14ac:dyDescent="0.3">
      <c r="A6" s="52"/>
      <c r="D6" s="53"/>
    </row>
    <row r="7" spans="1:4" s="51" customFormat="1" ht="18.75" x14ac:dyDescent="0.3">
      <c r="A7" s="52" t="s">
        <v>27</v>
      </c>
      <c r="B7" s="464"/>
      <c r="C7" s="464"/>
      <c r="D7" s="58"/>
    </row>
    <row r="8" spans="1:4" s="51" customFormat="1" ht="18.75" x14ac:dyDescent="0.3">
      <c r="A8" s="52"/>
      <c r="D8" s="53"/>
    </row>
    <row r="9" spans="1:4" s="51" customFormat="1" ht="19.5" thickBot="1" x14ac:dyDescent="0.35">
      <c r="A9" s="54" t="s">
        <v>28</v>
      </c>
      <c r="B9" s="80"/>
      <c r="C9" s="80"/>
      <c r="D9" s="59"/>
    </row>
    <row r="11" spans="1:4" ht="16.5" thickBot="1" x14ac:dyDescent="0.3"/>
    <row r="12" spans="1:4" s="51" customFormat="1" ht="18.75" x14ac:dyDescent="0.3">
      <c r="A12" s="60" t="s">
        <v>29</v>
      </c>
      <c r="B12" s="61"/>
      <c r="C12" s="61"/>
      <c r="D12" s="50"/>
    </row>
    <row r="13" spans="1:4" s="51" customFormat="1" ht="18.75" x14ac:dyDescent="0.3">
      <c r="A13" s="52"/>
      <c r="D13" s="53"/>
    </row>
    <row r="14" spans="1:4" s="51" customFormat="1" ht="18.75" x14ac:dyDescent="0.3">
      <c r="A14" s="52" t="s">
        <v>30</v>
      </c>
      <c r="B14" s="63"/>
      <c r="C14" s="62" t="s">
        <v>31</v>
      </c>
      <c r="D14" s="64"/>
    </row>
    <row r="15" spans="1:4" s="51" customFormat="1" ht="18.75" x14ac:dyDescent="0.3">
      <c r="A15" s="52"/>
      <c r="D15" s="53"/>
    </row>
    <row r="16" spans="1:4" s="51" customFormat="1" ht="18.75" x14ac:dyDescent="0.3">
      <c r="A16" s="52" t="s">
        <v>32</v>
      </c>
      <c r="B16" s="63"/>
      <c r="C16" s="62" t="s">
        <v>33</v>
      </c>
      <c r="D16" s="90"/>
    </row>
    <row r="17" spans="1:4" s="51" customFormat="1" ht="19.5" thickBot="1" x14ac:dyDescent="0.35">
      <c r="A17" s="54"/>
      <c r="B17" s="55"/>
      <c r="C17" s="55"/>
      <c r="D17" s="56"/>
    </row>
    <row r="18" spans="1:4" s="51" customFormat="1" ht="18.75" x14ac:dyDescent="0.3"/>
    <row r="19" spans="1:4" x14ac:dyDescent="0.25">
      <c r="A19" s="466" t="str">
        <f>paramètrage!A6</f>
        <v>Ce document est à transmettre (de préférence par mail) au plus tard pour le 31 janvier 2023</v>
      </c>
      <c r="B19" s="466"/>
      <c r="C19" s="466"/>
      <c r="D19" s="466"/>
    </row>
    <row r="20" spans="1:4" x14ac:dyDescent="0.25">
      <c r="A20" s="466" t="s">
        <v>34</v>
      </c>
      <c r="B20" s="466"/>
      <c r="C20" s="466"/>
      <c r="D20" s="466"/>
    </row>
    <row r="21" spans="1:4" ht="15.75" customHeight="1" x14ac:dyDescent="0.25">
      <c r="A21" s="466" t="s">
        <v>35</v>
      </c>
      <c r="B21" s="466"/>
      <c r="C21" s="466"/>
      <c r="D21" s="466"/>
    </row>
    <row r="22" spans="1:4" ht="15.75" customHeight="1" x14ac:dyDescent="0.25">
      <c r="A22" s="352"/>
      <c r="B22" s="352"/>
      <c r="C22" s="352"/>
      <c r="D22" s="352"/>
    </row>
    <row r="23" spans="1:4" ht="15.75" customHeight="1" x14ac:dyDescent="0.25">
      <c r="A23" s="46"/>
      <c r="B23" s="46"/>
      <c r="C23" s="46"/>
      <c r="D23" s="46"/>
    </row>
    <row r="24" spans="1:4" x14ac:dyDescent="0.25">
      <c r="A24" s="465" t="s">
        <v>36</v>
      </c>
      <c r="B24" s="465"/>
      <c r="C24" s="465"/>
      <c r="D24" s="465"/>
    </row>
    <row r="25" spans="1:4" x14ac:dyDescent="0.25">
      <c r="A25" s="47" t="s">
        <v>37</v>
      </c>
    </row>
    <row r="26" spans="1:4" x14ac:dyDescent="0.25">
      <c r="A26" s="47" t="s">
        <v>38</v>
      </c>
    </row>
    <row r="27" spans="1:4" ht="16.5" thickBot="1" x14ac:dyDescent="0.3"/>
    <row r="28" spans="1:4" ht="16.5" thickBot="1" x14ac:dyDescent="0.3">
      <c r="A28" s="469" t="s">
        <v>39</v>
      </c>
      <c r="B28" s="470"/>
      <c r="C28" s="469" t="s">
        <v>40</v>
      </c>
      <c r="D28" s="471"/>
    </row>
    <row r="29" spans="1:4" ht="22.5" customHeight="1" thickBot="1" x14ac:dyDescent="0.3">
      <c r="A29" s="353" t="s">
        <v>41</v>
      </c>
      <c r="B29" s="353" t="s">
        <v>42</v>
      </c>
      <c r="C29" s="353" t="s">
        <v>41</v>
      </c>
      <c r="D29" s="209" t="s">
        <v>42</v>
      </c>
    </row>
    <row r="30" spans="1:4" ht="22.5" customHeight="1" thickBot="1" x14ac:dyDescent="0.3">
      <c r="A30" s="206"/>
      <c r="B30" s="207"/>
      <c r="C30" s="206"/>
      <c r="D30" s="210"/>
    </row>
    <row r="31" spans="1:4" ht="22.5" customHeight="1" thickBot="1" x14ac:dyDescent="0.3">
      <c r="A31" s="48" t="s">
        <v>43</v>
      </c>
      <c r="B31" s="209" t="s">
        <v>44</v>
      </c>
      <c r="C31" s="467" t="s">
        <v>44</v>
      </c>
      <c r="D31" s="468"/>
    </row>
    <row r="32" spans="1:4" ht="22.5" customHeight="1" thickBot="1" x14ac:dyDescent="0.3">
      <c r="A32" s="211"/>
      <c r="B32" s="208"/>
      <c r="C32" s="472"/>
      <c r="D32" s="473"/>
    </row>
    <row r="33" spans="1:3" ht="22.5" customHeight="1" thickBot="1" x14ac:dyDescent="0.3">
      <c r="A33" s="467" t="s">
        <v>45</v>
      </c>
      <c r="B33" s="468"/>
    </row>
    <row r="34" spans="1:3" ht="18" customHeight="1" x14ac:dyDescent="0.25">
      <c r="A34" s="457"/>
      <c r="B34" s="458"/>
    </row>
    <row r="35" spans="1:3" ht="18" customHeight="1" x14ac:dyDescent="0.25">
      <c r="A35" s="459"/>
      <c r="B35" s="460"/>
      <c r="C35" s="45"/>
    </row>
    <row r="36" spans="1:3" ht="18" customHeight="1" thickBot="1" x14ac:dyDescent="0.3">
      <c r="A36" s="461"/>
      <c r="B36" s="462"/>
    </row>
  </sheetData>
  <mergeCells count="15">
    <mergeCell ref="B1:D1"/>
    <mergeCell ref="A34:B34"/>
    <mergeCell ref="A35:B35"/>
    <mergeCell ref="A36:B36"/>
    <mergeCell ref="A3:D3"/>
    <mergeCell ref="B7:C7"/>
    <mergeCell ref="A24:D24"/>
    <mergeCell ref="A19:D19"/>
    <mergeCell ref="A20:D20"/>
    <mergeCell ref="A33:B33"/>
    <mergeCell ref="A28:B28"/>
    <mergeCell ref="A21:D21"/>
    <mergeCell ref="C28:D28"/>
    <mergeCell ref="C31:D31"/>
    <mergeCell ref="C32:D32"/>
  </mergeCells>
  <phoneticPr fontId="5" type="noConversion"/>
  <printOptions horizontalCentered="1" verticalCentered="1"/>
  <pageMargins left="0.7" right="0.7" top="0.75" bottom="0.75" header="0.3" footer="0.3"/>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25"/>
  <sheetViews>
    <sheetView showZeros="0" zoomScale="80" zoomScaleNormal="80" workbookViewId="0">
      <selection activeCell="A41" sqref="A41"/>
    </sheetView>
  </sheetViews>
  <sheetFormatPr baseColWidth="10" defaultColWidth="11.42578125" defaultRowHeight="12.75" x14ac:dyDescent="0.2"/>
  <cols>
    <col min="1" max="1" width="21.7109375" style="2" customWidth="1"/>
    <col min="2" max="2" width="23.85546875" style="2" customWidth="1"/>
    <col min="3" max="3" width="14.42578125" style="2" customWidth="1"/>
    <col min="4" max="4" width="12.85546875" style="26" customWidth="1"/>
    <col min="5" max="6" width="14" style="26" customWidth="1"/>
    <col min="7" max="16384" width="11.42578125" style="2"/>
  </cols>
  <sheetData>
    <row r="1" spans="1:256" ht="15.75" x14ac:dyDescent="0.2">
      <c r="A1" s="27" t="s">
        <v>46</v>
      </c>
      <c r="B1" s="27" t="str">
        <f>'1- Coordonnées'!$B$5:$C$5</f>
        <v>EEDF -</v>
      </c>
      <c r="C1" s="27"/>
      <c r="D1" s="253"/>
      <c r="E1" s="253"/>
      <c r="F1" s="253"/>
    </row>
    <row r="3" spans="1:256" ht="22.5" customHeight="1" x14ac:dyDescent="0.2">
      <c r="A3" s="496" t="s">
        <v>47</v>
      </c>
      <c r="B3" s="497"/>
      <c r="C3" s="497"/>
      <c r="D3" s="497"/>
      <c r="E3" s="497"/>
      <c r="F3" s="497"/>
    </row>
    <row r="4" spans="1:256" x14ac:dyDescent="0.2">
      <c r="A4" s="503" t="s">
        <v>48</v>
      </c>
      <c r="B4" s="503"/>
      <c r="C4" s="503"/>
      <c r="D4" s="503"/>
      <c r="E4" s="503"/>
      <c r="F4" s="503"/>
    </row>
    <row r="5" spans="1:256" x14ac:dyDescent="0.2">
      <c r="A5" s="357"/>
      <c r="D5" s="2"/>
      <c r="E5" s="2"/>
      <c r="F5" s="2"/>
    </row>
    <row r="6" spans="1:256" ht="19.5" customHeight="1" x14ac:dyDescent="0.2">
      <c r="A6" s="498" t="s">
        <v>49</v>
      </c>
      <c r="B6" s="499"/>
      <c r="C6" s="499"/>
      <c r="D6" s="499"/>
      <c r="E6" s="499"/>
      <c r="F6" s="499"/>
    </row>
    <row r="7" spans="1:256" ht="12.75" customHeight="1" x14ac:dyDescent="0.2">
      <c r="A7" s="500" t="s">
        <v>50</v>
      </c>
      <c r="B7" s="500"/>
      <c r="C7" s="500"/>
      <c r="D7" s="500"/>
      <c r="E7" s="500"/>
      <c r="F7" s="500"/>
      <c r="G7" s="20"/>
    </row>
    <row r="8" spans="1:256" ht="13.5" customHeight="1" thickBot="1" x14ac:dyDescent="0.25">
      <c r="A8" s="500"/>
      <c r="B8" s="500"/>
      <c r="C8" s="500"/>
      <c r="D8" s="500"/>
      <c r="E8" s="500"/>
      <c r="F8" s="500"/>
      <c r="G8" s="20"/>
    </row>
    <row r="9" spans="1:256" ht="12.75" customHeight="1" x14ac:dyDescent="0.2">
      <c r="A9" s="504" t="s">
        <v>51</v>
      </c>
      <c r="B9" s="505"/>
      <c r="C9" s="501" t="s">
        <v>52</v>
      </c>
      <c r="D9" s="493" t="str">
        <f>paramètrage!A7</f>
        <v>Solde au 31/12/2022</v>
      </c>
      <c r="E9" s="493" t="str">
        <f>paramètrage!A8</f>
        <v>Solde au 31/12/2021</v>
      </c>
      <c r="F9" s="494" t="s">
        <v>53</v>
      </c>
    </row>
    <row r="10" spans="1:256" ht="26.25" customHeight="1" x14ac:dyDescent="0.2">
      <c r="A10" s="506"/>
      <c r="B10" s="507"/>
      <c r="C10" s="502"/>
      <c r="D10" s="483"/>
      <c r="E10" s="483"/>
      <c r="F10" s="495"/>
    </row>
    <row r="11" spans="1:256" ht="13.5" customHeight="1" x14ac:dyDescent="0.2">
      <c r="A11" s="510"/>
      <c r="B11" s="511"/>
      <c r="C11" s="433"/>
      <c r="D11" s="438"/>
      <c r="E11" s="438"/>
      <c r="F11" s="439">
        <f>+D11-E11</f>
        <v>0</v>
      </c>
    </row>
    <row r="12" spans="1:256" ht="15" customHeight="1" thickBot="1" x14ac:dyDescent="0.25">
      <c r="A12" s="508"/>
      <c r="B12" s="509"/>
      <c r="C12" s="437"/>
      <c r="D12" s="254"/>
      <c r="E12" s="255"/>
      <c r="F12" s="256">
        <f>D12-E12</f>
        <v>0</v>
      </c>
    </row>
    <row r="13" spans="1:256" ht="13.5" thickBot="1" x14ac:dyDescent="0.25">
      <c r="C13" s="65" t="s">
        <v>54</v>
      </c>
      <c r="D13" s="257">
        <f>SUM(D11:D12)</f>
        <v>0</v>
      </c>
      <c r="E13" s="257">
        <f>SUM(E11:E12)</f>
        <v>0</v>
      </c>
      <c r="F13" s="258">
        <f>SUM(F11:F12)</f>
        <v>0</v>
      </c>
    </row>
    <row r="14" spans="1:256" x14ac:dyDescent="0.2">
      <c r="A14" s="35"/>
      <c r="B14" s="35"/>
      <c r="C14" s="35"/>
      <c r="D14" s="35"/>
      <c r="E14" s="35"/>
      <c r="F14" s="35"/>
    </row>
    <row r="15" spans="1:256" ht="19.5" customHeight="1" x14ac:dyDescent="0.2">
      <c r="A15" s="498" t="s">
        <v>55</v>
      </c>
      <c r="B15" s="499"/>
      <c r="C15" s="499"/>
      <c r="D15" s="499"/>
      <c r="E15" s="499"/>
      <c r="F15" s="499"/>
      <c r="G15" s="205"/>
      <c r="H15" s="233"/>
      <c r="I15" s="233"/>
      <c r="J15" s="233"/>
      <c r="K15" s="233"/>
      <c r="L15" s="233"/>
      <c r="M15" s="474"/>
      <c r="N15" s="475"/>
      <c r="O15" s="475"/>
      <c r="P15" s="475"/>
      <c r="Q15" s="475"/>
      <c r="R15" s="475"/>
      <c r="S15" s="474"/>
      <c r="T15" s="475"/>
      <c r="U15" s="475"/>
      <c r="V15" s="475"/>
      <c r="W15" s="475"/>
      <c r="X15" s="475"/>
      <c r="Y15" s="474"/>
      <c r="Z15" s="475"/>
      <c r="AA15" s="475"/>
      <c r="AB15" s="475"/>
      <c r="AC15" s="475"/>
      <c r="AD15" s="475"/>
      <c r="AE15" s="474"/>
      <c r="AF15" s="475"/>
      <c r="AG15" s="475"/>
      <c r="AH15" s="475"/>
      <c r="AI15" s="475"/>
      <c r="AJ15" s="475"/>
      <c r="AK15" s="474"/>
      <c r="AL15" s="475"/>
      <c r="AM15" s="475"/>
      <c r="AN15" s="475"/>
      <c r="AO15" s="475"/>
      <c r="AP15" s="475"/>
      <c r="AQ15" s="474"/>
      <c r="AR15" s="475"/>
      <c r="AS15" s="475"/>
      <c r="AT15" s="475"/>
      <c r="AU15" s="475"/>
      <c r="AV15" s="475"/>
      <c r="AW15" s="474"/>
      <c r="AX15" s="475"/>
      <c r="AY15" s="475"/>
      <c r="AZ15" s="475"/>
      <c r="BA15" s="475"/>
      <c r="BB15" s="475"/>
      <c r="BC15" s="474"/>
      <c r="BD15" s="475"/>
      <c r="BE15" s="475"/>
      <c r="BF15" s="475"/>
      <c r="BG15" s="475"/>
      <c r="BH15" s="475"/>
      <c r="BI15" s="474"/>
      <c r="BJ15" s="475"/>
      <c r="BK15" s="475"/>
      <c r="BL15" s="475"/>
      <c r="BM15" s="475"/>
      <c r="BN15" s="475"/>
      <c r="BO15" s="474"/>
      <c r="BP15" s="475"/>
      <c r="BQ15" s="475"/>
      <c r="BR15" s="475"/>
      <c r="BS15" s="475"/>
      <c r="BT15" s="475"/>
      <c r="BU15" s="474"/>
      <c r="BV15" s="475"/>
      <c r="BW15" s="475"/>
      <c r="BX15" s="475"/>
      <c r="BY15" s="475"/>
      <c r="BZ15" s="475"/>
      <c r="CA15" s="474"/>
      <c r="CB15" s="475"/>
      <c r="CC15" s="475"/>
      <c r="CD15" s="475"/>
      <c r="CE15" s="475"/>
      <c r="CF15" s="475"/>
      <c r="CG15" s="474"/>
      <c r="CH15" s="475"/>
      <c r="CI15" s="475"/>
      <c r="CJ15" s="475"/>
      <c r="CK15" s="475"/>
      <c r="CL15" s="475"/>
      <c r="CM15" s="474"/>
      <c r="CN15" s="475"/>
      <c r="CO15" s="475"/>
      <c r="CP15" s="475"/>
      <c r="CQ15" s="475"/>
      <c r="CR15" s="475"/>
      <c r="CS15" s="474"/>
      <c r="CT15" s="475"/>
      <c r="CU15" s="475"/>
      <c r="CV15" s="475"/>
      <c r="CW15" s="475"/>
      <c r="CX15" s="475"/>
      <c r="CY15" s="474"/>
      <c r="CZ15" s="475"/>
      <c r="DA15" s="475"/>
      <c r="DB15" s="475"/>
      <c r="DC15" s="475"/>
      <c r="DD15" s="475"/>
      <c r="DE15" s="474"/>
      <c r="DF15" s="475"/>
      <c r="DG15" s="475"/>
      <c r="DH15" s="475"/>
      <c r="DI15" s="475"/>
      <c r="DJ15" s="475"/>
      <c r="DK15" s="474"/>
      <c r="DL15" s="475"/>
      <c r="DM15" s="475"/>
      <c r="DN15" s="475"/>
      <c r="DO15" s="475"/>
      <c r="DP15" s="475"/>
      <c r="DQ15" s="474"/>
      <c r="DR15" s="475"/>
      <c r="DS15" s="475"/>
      <c r="DT15" s="475"/>
      <c r="DU15" s="475"/>
      <c r="DV15" s="475"/>
      <c r="DW15" s="474"/>
      <c r="DX15" s="475"/>
      <c r="DY15" s="475"/>
      <c r="DZ15" s="475"/>
      <c r="EA15" s="475"/>
      <c r="EB15" s="475"/>
      <c r="EC15" s="474"/>
      <c r="ED15" s="475"/>
      <c r="EE15" s="475"/>
      <c r="EF15" s="475"/>
      <c r="EG15" s="475"/>
      <c r="EH15" s="475"/>
      <c r="EI15" s="474"/>
      <c r="EJ15" s="475"/>
      <c r="EK15" s="475"/>
      <c r="EL15" s="475"/>
      <c r="EM15" s="475"/>
      <c r="EN15" s="475"/>
      <c r="EO15" s="474"/>
      <c r="EP15" s="475"/>
      <c r="EQ15" s="475"/>
      <c r="ER15" s="475"/>
      <c r="ES15" s="475"/>
      <c r="ET15" s="475"/>
      <c r="EU15" s="474"/>
      <c r="EV15" s="475"/>
      <c r="EW15" s="475"/>
      <c r="EX15" s="475"/>
      <c r="EY15" s="475"/>
      <c r="EZ15" s="475"/>
      <c r="FA15" s="474"/>
      <c r="FB15" s="475"/>
      <c r="FC15" s="475"/>
      <c r="FD15" s="475"/>
      <c r="FE15" s="475"/>
      <c r="FF15" s="475"/>
      <c r="FG15" s="474"/>
      <c r="FH15" s="475"/>
      <c r="FI15" s="475"/>
      <c r="FJ15" s="475"/>
      <c r="FK15" s="475"/>
      <c r="FL15" s="475"/>
      <c r="FM15" s="474"/>
      <c r="FN15" s="475"/>
      <c r="FO15" s="475"/>
      <c r="FP15" s="475"/>
      <c r="FQ15" s="475"/>
      <c r="FR15" s="475"/>
      <c r="FS15" s="474"/>
      <c r="FT15" s="475"/>
      <c r="FU15" s="475"/>
      <c r="FV15" s="475"/>
      <c r="FW15" s="475"/>
      <c r="FX15" s="475"/>
      <c r="FY15" s="474"/>
      <c r="FZ15" s="475"/>
      <c r="GA15" s="475"/>
      <c r="GB15" s="475"/>
      <c r="GC15" s="475"/>
      <c r="GD15" s="475"/>
      <c r="GE15" s="474"/>
      <c r="GF15" s="475"/>
      <c r="GG15" s="475"/>
      <c r="GH15" s="475"/>
      <c r="GI15" s="475"/>
      <c r="GJ15" s="475"/>
      <c r="GK15" s="474"/>
      <c r="GL15" s="475"/>
      <c r="GM15" s="475"/>
      <c r="GN15" s="475"/>
      <c r="GO15" s="475"/>
      <c r="GP15" s="475"/>
      <c r="GQ15" s="474"/>
      <c r="GR15" s="475"/>
      <c r="GS15" s="475"/>
      <c r="GT15" s="475"/>
      <c r="GU15" s="475"/>
      <c r="GV15" s="475"/>
      <c r="GW15" s="474"/>
      <c r="GX15" s="475"/>
      <c r="GY15" s="475"/>
      <c r="GZ15" s="475"/>
      <c r="HA15" s="475"/>
      <c r="HB15" s="475"/>
      <c r="HC15" s="474"/>
      <c r="HD15" s="475"/>
      <c r="HE15" s="475"/>
      <c r="HF15" s="475"/>
      <c r="HG15" s="475"/>
      <c r="HH15" s="475"/>
      <c r="HI15" s="474"/>
      <c r="HJ15" s="475"/>
      <c r="HK15" s="475"/>
      <c r="HL15" s="475"/>
      <c r="HM15" s="475"/>
      <c r="HN15" s="475"/>
      <c r="HO15" s="474"/>
      <c r="HP15" s="475"/>
      <c r="HQ15" s="475"/>
      <c r="HR15" s="475"/>
      <c r="HS15" s="475"/>
      <c r="HT15" s="475"/>
      <c r="HU15" s="474"/>
      <c r="HV15" s="475"/>
      <c r="HW15" s="475"/>
      <c r="HX15" s="475"/>
      <c r="HY15" s="475"/>
      <c r="HZ15" s="475"/>
      <c r="IA15" s="474"/>
      <c r="IB15" s="475"/>
      <c r="IC15" s="475"/>
      <c r="ID15" s="475"/>
      <c r="IE15" s="475"/>
      <c r="IF15" s="475"/>
      <c r="IG15" s="474"/>
      <c r="IH15" s="475"/>
      <c r="II15" s="475"/>
      <c r="IJ15" s="475"/>
      <c r="IK15" s="475"/>
      <c r="IL15" s="475"/>
      <c r="IM15" s="474"/>
      <c r="IN15" s="475"/>
      <c r="IO15" s="475"/>
      <c r="IP15" s="475"/>
      <c r="IQ15" s="475"/>
      <c r="IR15" s="475"/>
      <c r="IS15" s="474"/>
      <c r="IT15" s="475"/>
      <c r="IU15" s="475"/>
      <c r="IV15" s="475"/>
    </row>
    <row r="16" spans="1:256" ht="7.5" customHeight="1" thickBot="1" x14ac:dyDescent="0.25">
      <c r="A16" s="205"/>
      <c r="B16" s="233"/>
      <c r="C16" s="233"/>
      <c r="D16" s="233"/>
      <c r="E16" s="233"/>
      <c r="F16" s="233"/>
      <c r="G16" s="205"/>
      <c r="H16" s="233"/>
      <c r="I16" s="233"/>
      <c r="J16" s="233"/>
      <c r="K16" s="233"/>
      <c r="L16" s="233"/>
      <c r="M16" s="205"/>
      <c r="N16" s="233"/>
      <c r="O16" s="233"/>
      <c r="P16" s="233"/>
      <c r="Q16" s="233"/>
      <c r="R16" s="233"/>
      <c r="S16" s="205"/>
      <c r="T16" s="233"/>
      <c r="U16" s="233"/>
      <c r="V16" s="233"/>
      <c r="W16" s="233"/>
      <c r="X16" s="233"/>
      <c r="Y16" s="205"/>
      <c r="Z16" s="233"/>
      <c r="AA16" s="233"/>
      <c r="AB16" s="233"/>
      <c r="AC16" s="233"/>
      <c r="AD16" s="233"/>
      <c r="AE16" s="205"/>
      <c r="AF16" s="233"/>
      <c r="AG16" s="233"/>
      <c r="AH16" s="233"/>
      <c r="AI16" s="233"/>
      <c r="AJ16" s="233"/>
      <c r="AK16" s="205"/>
      <c r="AL16" s="233"/>
      <c r="AM16" s="233"/>
      <c r="AN16" s="233"/>
      <c r="AO16" s="233"/>
      <c r="AP16" s="233"/>
      <c r="AQ16" s="205"/>
      <c r="AR16" s="233"/>
      <c r="AS16" s="233"/>
      <c r="AT16" s="233"/>
      <c r="AU16" s="233"/>
      <c r="AV16" s="233"/>
      <c r="AW16" s="205"/>
      <c r="AX16" s="233"/>
      <c r="AY16" s="233"/>
      <c r="AZ16" s="233"/>
      <c r="BA16" s="233"/>
      <c r="BB16" s="233"/>
      <c r="BC16" s="205"/>
      <c r="BD16" s="233"/>
      <c r="BE16" s="233"/>
      <c r="BF16" s="233"/>
      <c r="BG16" s="233"/>
      <c r="BH16" s="233"/>
      <c r="BI16" s="205"/>
      <c r="BJ16" s="233"/>
      <c r="BK16" s="233"/>
      <c r="BL16" s="233"/>
      <c r="BM16" s="233"/>
      <c r="BN16" s="233"/>
      <c r="BO16" s="205"/>
      <c r="BP16" s="233"/>
      <c r="BQ16" s="233"/>
      <c r="BR16" s="233"/>
      <c r="BS16" s="233"/>
      <c r="BT16" s="233"/>
      <c r="BU16" s="205"/>
      <c r="BV16" s="233"/>
      <c r="BW16" s="233"/>
      <c r="BX16" s="233"/>
      <c r="BY16" s="233"/>
      <c r="BZ16" s="233"/>
      <c r="CA16" s="205"/>
      <c r="CB16" s="233"/>
      <c r="CC16" s="233"/>
      <c r="CD16" s="233"/>
      <c r="CE16" s="233"/>
      <c r="CF16" s="233"/>
      <c r="CG16" s="205"/>
      <c r="CH16" s="233"/>
      <c r="CI16" s="233"/>
      <c r="CJ16" s="233"/>
      <c r="CK16" s="233"/>
      <c r="CL16" s="233"/>
      <c r="CM16" s="205"/>
      <c r="CN16" s="233"/>
      <c r="CO16" s="233"/>
      <c r="CP16" s="233"/>
      <c r="CQ16" s="233"/>
      <c r="CR16" s="233"/>
      <c r="CS16" s="205"/>
      <c r="CT16" s="233"/>
      <c r="CU16" s="233"/>
      <c r="CV16" s="233"/>
      <c r="CW16" s="233"/>
      <c r="CX16" s="233"/>
      <c r="CY16" s="205"/>
      <c r="CZ16" s="233"/>
      <c r="DA16" s="233"/>
      <c r="DB16" s="233"/>
      <c r="DC16" s="233"/>
      <c r="DD16" s="233"/>
      <c r="DE16" s="205"/>
      <c r="DF16" s="233"/>
      <c r="DG16" s="233"/>
      <c r="DH16" s="233"/>
      <c r="DI16" s="233"/>
      <c r="DJ16" s="233"/>
      <c r="DK16" s="205"/>
      <c r="DL16" s="233"/>
      <c r="DM16" s="233"/>
      <c r="DN16" s="233"/>
      <c r="DO16" s="233"/>
      <c r="DP16" s="233"/>
      <c r="DQ16" s="205"/>
      <c r="DR16" s="233"/>
      <c r="DS16" s="233"/>
      <c r="DT16" s="233"/>
      <c r="DU16" s="233"/>
      <c r="DV16" s="233"/>
      <c r="DW16" s="205"/>
      <c r="DX16" s="233"/>
      <c r="DY16" s="233"/>
      <c r="DZ16" s="233"/>
      <c r="EA16" s="233"/>
      <c r="EB16" s="233"/>
      <c r="EC16" s="205"/>
      <c r="ED16" s="233"/>
      <c r="EE16" s="233"/>
      <c r="EF16" s="233"/>
      <c r="EG16" s="233"/>
      <c r="EH16" s="233"/>
      <c r="EI16" s="205"/>
      <c r="EJ16" s="233"/>
      <c r="EK16" s="233"/>
      <c r="EL16" s="233"/>
      <c r="EM16" s="233"/>
      <c r="EN16" s="233"/>
      <c r="EO16" s="205"/>
      <c r="EP16" s="233"/>
      <c r="EQ16" s="233"/>
      <c r="ER16" s="233"/>
      <c r="ES16" s="233"/>
      <c r="ET16" s="233"/>
      <c r="EU16" s="205"/>
      <c r="EV16" s="233"/>
      <c r="EW16" s="233"/>
      <c r="EX16" s="233"/>
      <c r="EY16" s="233"/>
      <c r="EZ16" s="233"/>
      <c r="FA16" s="205"/>
      <c r="FB16" s="233"/>
      <c r="FC16" s="233"/>
      <c r="FD16" s="233"/>
      <c r="FE16" s="233"/>
      <c r="FF16" s="233"/>
      <c r="FG16" s="205"/>
      <c r="FH16" s="233"/>
      <c r="FI16" s="233"/>
      <c r="FJ16" s="233"/>
      <c r="FK16" s="233"/>
      <c r="FL16" s="233"/>
      <c r="FM16" s="205"/>
      <c r="FN16" s="233"/>
      <c r="FO16" s="233"/>
      <c r="FP16" s="233"/>
      <c r="FQ16" s="233"/>
      <c r="FR16" s="233"/>
      <c r="FS16" s="205"/>
      <c r="FT16" s="233"/>
      <c r="FU16" s="233"/>
      <c r="FV16" s="233"/>
      <c r="FW16" s="233"/>
      <c r="FX16" s="233"/>
      <c r="FY16" s="205"/>
      <c r="FZ16" s="233"/>
      <c r="GA16" s="233"/>
      <c r="GB16" s="233"/>
      <c r="GC16" s="233"/>
      <c r="GD16" s="233"/>
      <c r="GE16" s="205"/>
      <c r="GF16" s="233"/>
      <c r="GG16" s="233"/>
      <c r="GH16" s="233"/>
      <c r="GI16" s="233"/>
      <c r="GJ16" s="233"/>
      <c r="GK16" s="205"/>
      <c r="GL16" s="233"/>
      <c r="GM16" s="233"/>
      <c r="GN16" s="233"/>
      <c r="GO16" s="233"/>
      <c r="GP16" s="233"/>
      <c r="GQ16" s="205"/>
      <c r="GR16" s="233"/>
      <c r="GS16" s="233"/>
      <c r="GT16" s="233"/>
      <c r="GU16" s="233"/>
      <c r="GV16" s="233"/>
      <c r="GW16" s="205"/>
      <c r="GX16" s="233"/>
      <c r="GY16" s="233"/>
      <c r="GZ16" s="233"/>
      <c r="HA16" s="233"/>
      <c r="HB16" s="233"/>
      <c r="HC16" s="205"/>
      <c r="HD16" s="233"/>
      <c r="HE16" s="233"/>
      <c r="HF16" s="233"/>
      <c r="HG16" s="233"/>
      <c r="HH16" s="233"/>
      <c r="HI16" s="205"/>
      <c r="HJ16" s="233"/>
      <c r="HK16" s="233"/>
      <c r="HL16" s="233"/>
      <c r="HM16" s="233"/>
      <c r="HN16" s="233"/>
      <c r="HO16" s="205"/>
      <c r="HP16" s="233"/>
      <c r="HQ16" s="233"/>
      <c r="HR16" s="233"/>
      <c r="HS16" s="233"/>
      <c r="HT16" s="233"/>
      <c r="HU16" s="205"/>
      <c r="HV16" s="233"/>
      <c r="HW16" s="233"/>
      <c r="HX16" s="233"/>
      <c r="HY16" s="233"/>
      <c r="HZ16" s="233"/>
      <c r="IA16" s="205"/>
      <c r="IB16" s="233"/>
      <c r="IC16" s="233"/>
      <c r="ID16" s="233"/>
      <c r="IE16" s="233"/>
      <c r="IF16" s="233"/>
      <c r="IG16" s="205"/>
      <c r="IH16" s="233"/>
      <c r="II16" s="233"/>
      <c r="IJ16" s="233"/>
      <c r="IK16" s="233"/>
      <c r="IL16" s="233"/>
      <c r="IM16" s="205"/>
      <c r="IN16" s="233"/>
      <c r="IO16" s="233"/>
      <c r="IP16" s="233"/>
      <c r="IQ16" s="233"/>
      <c r="IR16" s="233"/>
      <c r="IS16" s="205"/>
      <c r="IT16" s="233"/>
      <c r="IU16" s="233"/>
      <c r="IV16" s="233"/>
    </row>
    <row r="17" spans="1:256" ht="12.75" customHeight="1" x14ac:dyDescent="0.2">
      <c r="A17" s="512" t="s">
        <v>56</v>
      </c>
      <c r="B17" s="513"/>
      <c r="C17" s="514"/>
      <c r="D17" s="493" t="str">
        <f>paramètrage!A7</f>
        <v>Solde au 31/12/2022</v>
      </c>
      <c r="E17" s="493" t="str">
        <f>paramètrage!A8</f>
        <v>Solde au 31/12/2021</v>
      </c>
      <c r="F17" s="494" t="s">
        <v>53</v>
      </c>
    </row>
    <row r="18" spans="1:256" x14ac:dyDescent="0.2">
      <c r="A18" s="515"/>
      <c r="B18" s="516"/>
      <c r="C18" s="517"/>
      <c r="D18" s="483"/>
      <c r="E18" s="483"/>
      <c r="F18" s="495"/>
    </row>
    <row r="19" spans="1:256" ht="15" customHeight="1" x14ac:dyDescent="0.2">
      <c r="A19" s="486"/>
      <c r="B19" s="487"/>
      <c r="C19" s="487"/>
      <c r="D19" s="259"/>
      <c r="E19" s="259"/>
      <c r="F19" s="260">
        <f>D19-E19</f>
        <v>0</v>
      </c>
    </row>
    <row r="20" spans="1:256" ht="15" customHeight="1" x14ac:dyDescent="0.2">
      <c r="A20" s="486"/>
      <c r="B20" s="487"/>
      <c r="C20" s="487"/>
      <c r="D20" s="259"/>
      <c r="E20" s="259"/>
      <c r="F20" s="260">
        <f>D20-E20</f>
        <v>0</v>
      </c>
    </row>
    <row r="21" spans="1:256" ht="15" customHeight="1" thickBot="1" x14ac:dyDescent="0.25">
      <c r="A21" s="488"/>
      <c r="B21" s="489"/>
      <c r="C21" s="489"/>
      <c r="D21" s="255"/>
      <c r="E21" s="255"/>
      <c r="F21" s="256">
        <f>D21-E21</f>
        <v>0</v>
      </c>
    </row>
    <row r="22" spans="1:256" ht="13.5" thickBot="1" x14ac:dyDescent="0.25">
      <c r="C22" s="65" t="s">
        <v>57</v>
      </c>
      <c r="D22" s="257">
        <f>SUM(D19:D21)</f>
        <v>0</v>
      </c>
      <c r="E22" s="257">
        <f>SUM(E19:E21)</f>
        <v>0</v>
      </c>
      <c r="F22" s="258">
        <f>SUM(F19:F21)</f>
        <v>0</v>
      </c>
    </row>
    <row r="23" spans="1:256" x14ac:dyDescent="0.2">
      <c r="D23" s="253"/>
      <c r="E23" s="253"/>
      <c r="F23" s="253"/>
    </row>
    <row r="24" spans="1:256" ht="19.5" customHeight="1" x14ac:dyDescent="0.2">
      <c r="A24" s="498" t="s">
        <v>58</v>
      </c>
      <c r="B24" s="499"/>
      <c r="C24" s="499"/>
      <c r="D24" s="499"/>
      <c r="E24" s="499"/>
      <c r="F24" s="499"/>
      <c r="G24" s="205"/>
      <c r="H24" s="233"/>
      <c r="I24" s="233"/>
      <c r="J24" s="233"/>
      <c r="K24" s="233"/>
      <c r="L24" s="233"/>
      <c r="M24" s="474"/>
      <c r="N24" s="475"/>
      <c r="O24" s="475"/>
      <c r="P24" s="475"/>
      <c r="Q24" s="475"/>
      <c r="R24" s="475"/>
      <c r="S24" s="474"/>
      <c r="T24" s="475"/>
      <c r="U24" s="475"/>
      <c r="V24" s="475"/>
      <c r="W24" s="475"/>
      <c r="X24" s="475"/>
      <c r="Y24" s="474"/>
      <c r="Z24" s="475"/>
      <c r="AA24" s="475"/>
      <c r="AB24" s="475"/>
      <c r="AC24" s="475"/>
      <c r="AD24" s="475"/>
      <c r="AE24" s="474"/>
      <c r="AF24" s="475"/>
      <c r="AG24" s="475"/>
      <c r="AH24" s="475"/>
      <c r="AI24" s="475"/>
      <c r="AJ24" s="475"/>
      <c r="AK24" s="474"/>
      <c r="AL24" s="475"/>
      <c r="AM24" s="475"/>
      <c r="AN24" s="475"/>
      <c r="AO24" s="475"/>
      <c r="AP24" s="475"/>
      <c r="AQ24" s="474"/>
      <c r="AR24" s="475"/>
      <c r="AS24" s="475"/>
      <c r="AT24" s="475"/>
      <c r="AU24" s="475"/>
      <c r="AV24" s="475"/>
      <c r="AW24" s="474"/>
      <c r="AX24" s="475"/>
      <c r="AY24" s="475"/>
      <c r="AZ24" s="475"/>
      <c r="BA24" s="475"/>
      <c r="BB24" s="475"/>
      <c r="BC24" s="474"/>
      <c r="BD24" s="475"/>
      <c r="BE24" s="475"/>
      <c r="BF24" s="475"/>
      <c r="BG24" s="475"/>
      <c r="BH24" s="475"/>
      <c r="BI24" s="474"/>
      <c r="BJ24" s="475"/>
      <c r="BK24" s="475"/>
      <c r="BL24" s="475"/>
      <c r="BM24" s="475"/>
      <c r="BN24" s="475"/>
      <c r="BO24" s="474"/>
      <c r="BP24" s="475"/>
      <c r="BQ24" s="475"/>
      <c r="BR24" s="475"/>
      <c r="BS24" s="475"/>
      <c r="BT24" s="475"/>
      <c r="BU24" s="474"/>
      <c r="BV24" s="475"/>
      <c r="BW24" s="475"/>
      <c r="BX24" s="475"/>
      <c r="BY24" s="475"/>
      <c r="BZ24" s="475"/>
      <c r="CA24" s="474"/>
      <c r="CB24" s="475"/>
      <c r="CC24" s="475"/>
      <c r="CD24" s="475"/>
      <c r="CE24" s="475"/>
      <c r="CF24" s="475"/>
      <c r="CG24" s="474"/>
      <c r="CH24" s="475"/>
      <c r="CI24" s="475"/>
      <c r="CJ24" s="475"/>
      <c r="CK24" s="475"/>
      <c r="CL24" s="475"/>
      <c r="CM24" s="474"/>
      <c r="CN24" s="475"/>
      <c r="CO24" s="475"/>
      <c r="CP24" s="475"/>
      <c r="CQ24" s="475"/>
      <c r="CR24" s="475"/>
      <c r="CS24" s="474"/>
      <c r="CT24" s="475"/>
      <c r="CU24" s="475"/>
      <c r="CV24" s="475"/>
      <c r="CW24" s="475"/>
      <c r="CX24" s="475"/>
      <c r="CY24" s="474"/>
      <c r="CZ24" s="475"/>
      <c r="DA24" s="475"/>
      <c r="DB24" s="475"/>
      <c r="DC24" s="475"/>
      <c r="DD24" s="475"/>
      <c r="DE24" s="474"/>
      <c r="DF24" s="475"/>
      <c r="DG24" s="475"/>
      <c r="DH24" s="475"/>
      <c r="DI24" s="475"/>
      <c r="DJ24" s="475"/>
      <c r="DK24" s="474"/>
      <c r="DL24" s="475"/>
      <c r="DM24" s="475"/>
      <c r="DN24" s="475"/>
      <c r="DO24" s="475"/>
      <c r="DP24" s="475"/>
      <c r="DQ24" s="474"/>
      <c r="DR24" s="475"/>
      <c r="DS24" s="475"/>
      <c r="DT24" s="475"/>
      <c r="DU24" s="475"/>
      <c r="DV24" s="475"/>
      <c r="DW24" s="474"/>
      <c r="DX24" s="475"/>
      <c r="DY24" s="475"/>
      <c r="DZ24" s="475"/>
      <c r="EA24" s="475"/>
      <c r="EB24" s="475"/>
      <c r="EC24" s="474"/>
      <c r="ED24" s="475"/>
      <c r="EE24" s="475"/>
      <c r="EF24" s="475"/>
      <c r="EG24" s="475"/>
      <c r="EH24" s="475"/>
      <c r="EI24" s="474"/>
      <c r="EJ24" s="475"/>
      <c r="EK24" s="475"/>
      <c r="EL24" s="475"/>
      <c r="EM24" s="475"/>
      <c r="EN24" s="475"/>
      <c r="EO24" s="474"/>
      <c r="EP24" s="475"/>
      <c r="EQ24" s="475"/>
      <c r="ER24" s="475"/>
      <c r="ES24" s="475"/>
      <c r="ET24" s="475"/>
      <c r="EU24" s="474"/>
      <c r="EV24" s="475"/>
      <c r="EW24" s="475"/>
      <c r="EX24" s="475"/>
      <c r="EY24" s="475"/>
      <c r="EZ24" s="475"/>
      <c r="FA24" s="474"/>
      <c r="FB24" s="475"/>
      <c r="FC24" s="475"/>
      <c r="FD24" s="475"/>
      <c r="FE24" s="475"/>
      <c r="FF24" s="475"/>
      <c r="FG24" s="474"/>
      <c r="FH24" s="475"/>
      <c r="FI24" s="475"/>
      <c r="FJ24" s="475"/>
      <c r="FK24" s="475"/>
      <c r="FL24" s="475"/>
      <c r="FM24" s="474"/>
      <c r="FN24" s="475"/>
      <c r="FO24" s="475"/>
      <c r="FP24" s="475"/>
      <c r="FQ24" s="475"/>
      <c r="FR24" s="475"/>
      <c r="FS24" s="474"/>
      <c r="FT24" s="475"/>
      <c r="FU24" s="475"/>
      <c r="FV24" s="475"/>
      <c r="FW24" s="475"/>
      <c r="FX24" s="475"/>
      <c r="FY24" s="474"/>
      <c r="FZ24" s="475"/>
      <c r="GA24" s="475"/>
      <c r="GB24" s="475"/>
      <c r="GC24" s="475"/>
      <c r="GD24" s="475"/>
      <c r="GE24" s="474"/>
      <c r="GF24" s="475"/>
      <c r="GG24" s="475"/>
      <c r="GH24" s="475"/>
      <c r="GI24" s="475"/>
      <c r="GJ24" s="475"/>
      <c r="GK24" s="474"/>
      <c r="GL24" s="475"/>
      <c r="GM24" s="475"/>
      <c r="GN24" s="475"/>
      <c r="GO24" s="475"/>
      <c r="GP24" s="475"/>
      <c r="GQ24" s="474"/>
      <c r="GR24" s="475"/>
      <c r="GS24" s="475"/>
      <c r="GT24" s="475"/>
      <c r="GU24" s="475"/>
      <c r="GV24" s="475"/>
      <c r="GW24" s="474"/>
      <c r="GX24" s="475"/>
      <c r="GY24" s="475"/>
      <c r="GZ24" s="475"/>
      <c r="HA24" s="475"/>
      <c r="HB24" s="475"/>
      <c r="HC24" s="474"/>
      <c r="HD24" s="475"/>
      <c r="HE24" s="475"/>
      <c r="HF24" s="475"/>
      <c r="HG24" s="475"/>
      <c r="HH24" s="475"/>
      <c r="HI24" s="474"/>
      <c r="HJ24" s="475"/>
      <c r="HK24" s="475"/>
      <c r="HL24" s="475"/>
      <c r="HM24" s="475"/>
      <c r="HN24" s="475"/>
      <c r="HO24" s="474"/>
      <c r="HP24" s="475"/>
      <c r="HQ24" s="475"/>
      <c r="HR24" s="475"/>
      <c r="HS24" s="475"/>
      <c r="HT24" s="475"/>
      <c r="HU24" s="474"/>
      <c r="HV24" s="475"/>
      <c r="HW24" s="475"/>
      <c r="HX24" s="475"/>
      <c r="HY24" s="475"/>
      <c r="HZ24" s="475"/>
      <c r="IA24" s="474"/>
      <c r="IB24" s="475"/>
      <c r="IC24" s="475"/>
      <c r="ID24" s="475"/>
      <c r="IE24" s="475"/>
      <c r="IF24" s="475"/>
      <c r="IG24" s="474"/>
      <c r="IH24" s="475"/>
      <c r="II24" s="475"/>
      <c r="IJ24" s="475"/>
      <c r="IK24" s="475"/>
      <c r="IL24" s="475"/>
      <c r="IM24" s="474"/>
      <c r="IN24" s="475"/>
      <c r="IO24" s="475"/>
      <c r="IP24" s="475"/>
      <c r="IQ24" s="475"/>
      <c r="IR24" s="475"/>
      <c r="IS24" s="474"/>
      <c r="IT24" s="475"/>
      <c r="IU24" s="475"/>
      <c r="IV24" s="475"/>
    </row>
    <row r="25" spans="1:256" ht="7.5" customHeight="1" thickBot="1" x14ac:dyDescent="0.25">
      <c r="A25" s="205"/>
      <c r="B25" s="233"/>
      <c r="C25" s="233"/>
      <c r="D25" s="233"/>
      <c r="E25" s="233"/>
      <c r="F25" s="233"/>
      <c r="G25" s="205"/>
      <c r="H25" s="233"/>
      <c r="I25" s="233"/>
      <c r="J25" s="233"/>
      <c r="K25" s="233"/>
      <c r="L25" s="233"/>
      <c r="M25" s="205"/>
      <c r="N25" s="233"/>
      <c r="O25" s="233"/>
      <c r="P25" s="233"/>
      <c r="Q25" s="233"/>
      <c r="R25" s="233"/>
      <c r="S25" s="205"/>
      <c r="T25" s="233"/>
      <c r="U25" s="233"/>
      <c r="V25" s="233"/>
      <c r="W25" s="233"/>
      <c r="X25" s="233"/>
      <c r="Y25" s="205"/>
      <c r="Z25" s="233"/>
      <c r="AA25" s="233"/>
      <c r="AB25" s="233"/>
      <c r="AC25" s="233"/>
      <c r="AD25" s="233"/>
      <c r="AE25" s="205"/>
      <c r="AF25" s="233"/>
      <c r="AG25" s="233"/>
      <c r="AH25" s="233"/>
      <c r="AI25" s="233"/>
      <c r="AJ25" s="233"/>
      <c r="AK25" s="205"/>
      <c r="AL25" s="233"/>
      <c r="AM25" s="233"/>
      <c r="AN25" s="233"/>
      <c r="AO25" s="233"/>
      <c r="AP25" s="233"/>
      <c r="AQ25" s="205"/>
      <c r="AR25" s="233"/>
      <c r="AS25" s="233"/>
      <c r="AT25" s="233"/>
      <c r="AU25" s="233"/>
      <c r="AV25" s="233"/>
      <c r="AW25" s="205"/>
      <c r="AX25" s="233"/>
      <c r="AY25" s="233"/>
      <c r="AZ25" s="233"/>
      <c r="BA25" s="233"/>
      <c r="BB25" s="233"/>
      <c r="BC25" s="205"/>
      <c r="BD25" s="233"/>
      <c r="BE25" s="233"/>
      <c r="BF25" s="233"/>
      <c r="BG25" s="233"/>
      <c r="BH25" s="233"/>
      <c r="BI25" s="205"/>
      <c r="BJ25" s="233"/>
      <c r="BK25" s="233"/>
      <c r="BL25" s="233"/>
      <c r="BM25" s="233"/>
      <c r="BN25" s="233"/>
      <c r="BO25" s="205"/>
      <c r="BP25" s="233"/>
      <c r="BQ25" s="233"/>
      <c r="BR25" s="233"/>
      <c r="BS25" s="233"/>
      <c r="BT25" s="233"/>
      <c r="BU25" s="205"/>
      <c r="BV25" s="233"/>
      <c r="BW25" s="233"/>
      <c r="BX25" s="233"/>
      <c r="BY25" s="233"/>
      <c r="BZ25" s="233"/>
      <c r="CA25" s="205"/>
      <c r="CB25" s="233"/>
      <c r="CC25" s="233"/>
      <c r="CD25" s="233"/>
      <c r="CE25" s="233"/>
      <c r="CF25" s="233"/>
      <c r="CG25" s="205"/>
      <c r="CH25" s="233"/>
      <c r="CI25" s="233"/>
      <c r="CJ25" s="233"/>
      <c r="CK25" s="233"/>
      <c r="CL25" s="233"/>
      <c r="CM25" s="205"/>
      <c r="CN25" s="233"/>
      <c r="CO25" s="233"/>
      <c r="CP25" s="233"/>
      <c r="CQ25" s="233"/>
      <c r="CR25" s="233"/>
      <c r="CS25" s="205"/>
      <c r="CT25" s="233"/>
      <c r="CU25" s="233"/>
      <c r="CV25" s="233"/>
      <c r="CW25" s="233"/>
      <c r="CX25" s="233"/>
      <c r="CY25" s="205"/>
      <c r="CZ25" s="233"/>
      <c r="DA25" s="233"/>
      <c r="DB25" s="233"/>
      <c r="DC25" s="233"/>
      <c r="DD25" s="233"/>
      <c r="DE25" s="205"/>
      <c r="DF25" s="233"/>
      <c r="DG25" s="233"/>
      <c r="DH25" s="233"/>
      <c r="DI25" s="233"/>
      <c r="DJ25" s="233"/>
      <c r="DK25" s="205"/>
      <c r="DL25" s="233"/>
      <c r="DM25" s="233"/>
      <c r="DN25" s="233"/>
      <c r="DO25" s="233"/>
      <c r="DP25" s="233"/>
      <c r="DQ25" s="205"/>
      <c r="DR25" s="233"/>
      <c r="DS25" s="233"/>
      <c r="DT25" s="233"/>
      <c r="DU25" s="233"/>
      <c r="DV25" s="233"/>
      <c r="DW25" s="205"/>
      <c r="DX25" s="233"/>
      <c r="DY25" s="233"/>
      <c r="DZ25" s="233"/>
      <c r="EA25" s="233"/>
      <c r="EB25" s="233"/>
      <c r="EC25" s="205"/>
      <c r="ED25" s="233"/>
      <c r="EE25" s="233"/>
      <c r="EF25" s="233"/>
      <c r="EG25" s="233"/>
      <c r="EH25" s="233"/>
      <c r="EI25" s="205"/>
      <c r="EJ25" s="233"/>
      <c r="EK25" s="233"/>
      <c r="EL25" s="233"/>
      <c r="EM25" s="233"/>
      <c r="EN25" s="233"/>
      <c r="EO25" s="205"/>
      <c r="EP25" s="233"/>
      <c r="EQ25" s="233"/>
      <c r="ER25" s="233"/>
      <c r="ES25" s="233"/>
      <c r="ET25" s="233"/>
      <c r="EU25" s="205"/>
      <c r="EV25" s="233"/>
      <c r="EW25" s="233"/>
      <c r="EX25" s="233"/>
      <c r="EY25" s="233"/>
      <c r="EZ25" s="233"/>
      <c r="FA25" s="205"/>
      <c r="FB25" s="233"/>
      <c r="FC25" s="233"/>
      <c r="FD25" s="233"/>
      <c r="FE25" s="233"/>
      <c r="FF25" s="233"/>
      <c r="FG25" s="205"/>
      <c r="FH25" s="233"/>
      <c r="FI25" s="233"/>
      <c r="FJ25" s="233"/>
      <c r="FK25" s="233"/>
      <c r="FL25" s="233"/>
      <c r="FM25" s="205"/>
      <c r="FN25" s="233"/>
      <c r="FO25" s="233"/>
      <c r="FP25" s="233"/>
      <c r="FQ25" s="233"/>
      <c r="FR25" s="233"/>
      <c r="FS25" s="205"/>
      <c r="FT25" s="233"/>
      <c r="FU25" s="233"/>
      <c r="FV25" s="233"/>
      <c r="FW25" s="233"/>
      <c r="FX25" s="233"/>
      <c r="FY25" s="205"/>
      <c r="FZ25" s="233"/>
      <c r="GA25" s="233"/>
      <c r="GB25" s="233"/>
      <c r="GC25" s="233"/>
      <c r="GD25" s="233"/>
      <c r="GE25" s="205"/>
      <c r="GF25" s="233"/>
      <c r="GG25" s="233"/>
      <c r="GH25" s="233"/>
      <c r="GI25" s="233"/>
      <c r="GJ25" s="233"/>
      <c r="GK25" s="205"/>
      <c r="GL25" s="233"/>
      <c r="GM25" s="233"/>
      <c r="GN25" s="233"/>
      <c r="GO25" s="233"/>
      <c r="GP25" s="233"/>
      <c r="GQ25" s="205"/>
      <c r="GR25" s="233"/>
      <c r="GS25" s="233"/>
      <c r="GT25" s="233"/>
      <c r="GU25" s="233"/>
      <c r="GV25" s="233"/>
      <c r="GW25" s="205"/>
      <c r="GX25" s="233"/>
      <c r="GY25" s="233"/>
      <c r="GZ25" s="233"/>
      <c r="HA25" s="233"/>
      <c r="HB25" s="233"/>
      <c r="HC25" s="205"/>
      <c r="HD25" s="233"/>
      <c r="HE25" s="233"/>
      <c r="HF25" s="233"/>
      <c r="HG25" s="233"/>
      <c r="HH25" s="233"/>
      <c r="HI25" s="205"/>
      <c r="HJ25" s="233"/>
      <c r="HK25" s="233"/>
      <c r="HL25" s="233"/>
      <c r="HM25" s="233"/>
      <c r="HN25" s="233"/>
      <c r="HO25" s="205"/>
      <c r="HP25" s="233"/>
      <c r="HQ25" s="233"/>
      <c r="HR25" s="233"/>
      <c r="HS25" s="233"/>
      <c r="HT25" s="233"/>
      <c r="HU25" s="205"/>
      <c r="HV25" s="233"/>
      <c r="HW25" s="233"/>
      <c r="HX25" s="233"/>
      <c r="HY25" s="233"/>
      <c r="HZ25" s="233"/>
      <c r="IA25" s="205"/>
      <c r="IB25" s="233"/>
      <c r="IC25" s="233"/>
      <c r="ID25" s="233"/>
      <c r="IE25" s="233"/>
      <c r="IF25" s="233"/>
      <c r="IG25" s="205"/>
      <c r="IH25" s="233"/>
      <c r="II25" s="233"/>
      <c r="IJ25" s="233"/>
      <c r="IK25" s="233"/>
      <c r="IL25" s="233"/>
      <c r="IM25" s="205"/>
      <c r="IN25" s="233"/>
      <c r="IO25" s="233"/>
      <c r="IP25" s="233"/>
      <c r="IQ25" s="233"/>
      <c r="IR25" s="233"/>
      <c r="IS25" s="205"/>
      <c r="IT25" s="233"/>
      <c r="IU25" s="233"/>
      <c r="IV25" s="233"/>
    </row>
    <row r="26" spans="1:256" ht="12.75" customHeight="1" x14ac:dyDescent="0.2">
      <c r="A26" s="480" t="s">
        <v>59</v>
      </c>
      <c r="B26" s="478" t="s">
        <v>51</v>
      </c>
      <c r="C26" s="478" t="s">
        <v>60</v>
      </c>
      <c r="D26" s="482" t="str">
        <f>paramètrage!A7</f>
        <v>Solde au 31/12/2022</v>
      </c>
      <c r="E26" s="482" t="str">
        <f>paramètrage!A8</f>
        <v>Solde au 31/12/2021</v>
      </c>
      <c r="F26" s="484" t="s">
        <v>53</v>
      </c>
    </row>
    <row r="27" spans="1:256" x14ac:dyDescent="0.2">
      <c r="A27" s="481"/>
      <c r="B27" s="479"/>
      <c r="C27" s="479"/>
      <c r="D27" s="483"/>
      <c r="E27" s="483"/>
      <c r="F27" s="485"/>
    </row>
    <row r="28" spans="1:256" x14ac:dyDescent="0.2">
      <c r="A28" s="436" t="s">
        <v>61</v>
      </c>
      <c r="B28" s="125"/>
      <c r="C28" s="125"/>
      <c r="D28" s="438"/>
      <c r="E28" s="438"/>
      <c r="F28" s="440"/>
    </row>
    <row r="29" spans="1:256" ht="14.25" customHeight="1" thickBot="1" x14ac:dyDescent="0.25">
      <c r="A29" s="435"/>
      <c r="B29" s="434"/>
      <c r="C29" s="434"/>
      <c r="D29" s="428"/>
      <c r="E29" s="428"/>
      <c r="F29" s="429">
        <f>D29-E29</f>
        <v>0</v>
      </c>
    </row>
    <row r="30" spans="1:256" ht="13.5" thickBot="1" x14ac:dyDescent="0.25">
      <c r="C30" s="65" t="s">
        <v>62</v>
      </c>
      <c r="D30" s="257">
        <f>SUM(D29:D29)</f>
        <v>0</v>
      </c>
      <c r="E30" s="261">
        <f>SUM(E29:E29)</f>
        <v>0</v>
      </c>
      <c r="F30" s="262">
        <f>SUM(F29:F29)</f>
        <v>0</v>
      </c>
    </row>
    <row r="31" spans="1:256" ht="23.25" customHeight="1" thickBot="1" x14ac:dyDescent="0.25">
      <c r="D31" s="253"/>
      <c r="E31" s="253"/>
      <c r="F31" s="253"/>
    </row>
    <row r="32" spans="1:256" ht="19.5" customHeight="1" x14ac:dyDescent="0.2">
      <c r="D32" s="491" t="str">
        <f>paramètrage!A7</f>
        <v>Solde au 31/12/2022</v>
      </c>
      <c r="E32" s="493" t="str">
        <f>paramètrage!A8</f>
        <v>Solde au 31/12/2021</v>
      </c>
      <c r="F32" s="494" t="s">
        <v>53</v>
      </c>
    </row>
    <row r="33" spans="1:11" ht="13.5" customHeight="1" thickBot="1" x14ac:dyDescent="0.25">
      <c r="D33" s="492"/>
      <c r="E33" s="483"/>
      <c r="F33" s="495"/>
    </row>
    <row r="34" spans="1:11" ht="27" thickBot="1" x14ac:dyDescent="0.25">
      <c r="A34" s="476" t="s">
        <v>63</v>
      </c>
      <c r="B34" s="477"/>
      <c r="C34" s="477"/>
      <c r="D34" s="66">
        <f>D13+D22+D30</f>
        <v>0</v>
      </c>
      <c r="E34" s="74">
        <f>E13+E22+E30</f>
        <v>0</v>
      </c>
      <c r="F34" s="67">
        <f>F13+F22+F30</f>
        <v>0</v>
      </c>
    </row>
    <row r="35" spans="1:11" ht="12.75" customHeight="1" x14ac:dyDescent="0.2">
      <c r="D35" s="253"/>
      <c r="E35" s="253"/>
      <c r="F35" s="253"/>
    </row>
    <row r="36" spans="1:11" ht="12.75" customHeight="1" x14ac:dyDescent="0.2">
      <c r="D36" s="253"/>
      <c r="E36" s="253"/>
      <c r="F36" s="253"/>
    </row>
    <row r="37" spans="1:11" x14ac:dyDescent="0.2">
      <c r="D37" s="263"/>
      <c r="E37" s="263"/>
      <c r="F37" s="263"/>
      <c r="G37" s="359"/>
    </row>
    <row r="38" spans="1:11" ht="26.25" customHeight="1" x14ac:dyDescent="0.2">
      <c r="A38" s="442" t="s">
        <v>64</v>
      </c>
      <c r="B38" s="442"/>
      <c r="C38" s="442"/>
      <c r="D38" s="442"/>
      <c r="E38" s="442"/>
      <c r="F38" s="442"/>
      <c r="G38" s="442"/>
      <c r="H38" s="442"/>
      <c r="I38" s="1"/>
      <c r="J38" s="1"/>
      <c r="K38" s="1"/>
    </row>
    <row r="39" spans="1:11" ht="63" customHeight="1" x14ac:dyDescent="0.2">
      <c r="A39" s="490" t="s">
        <v>65</v>
      </c>
      <c r="B39" s="490"/>
      <c r="C39" s="490"/>
      <c r="D39" s="490"/>
      <c r="E39" s="490"/>
      <c r="F39" s="490"/>
      <c r="G39" s="441"/>
      <c r="H39" s="441"/>
    </row>
    <row r="40" spans="1:11" ht="21" customHeight="1" x14ac:dyDescent="0.2">
      <c r="A40" s="205" t="s">
        <v>66</v>
      </c>
      <c r="B40" s="205"/>
      <c r="C40" s="205" t="s">
        <v>67</v>
      </c>
      <c r="D40" s="205"/>
      <c r="E40" s="205"/>
      <c r="F40" s="233"/>
      <c r="G40" s="233"/>
      <c r="H40" s="233"/>
    </row>
    <row r="41" spans="1:11" x14ac:dyDescent="0.2">
      <c r="D41" s="2"/>
      <c r="E41" s="2"/>
      <c r="F41" s="2"/>
    </row>
    <row r="42" spans="1:11" x14ac:dyDescent="0.2">
      <c r="D42" s="2"/>
      <c r="E42" s="2"/>
      <c r="F42" s="2"/>
    </row>
    <row r="43" spans="1:11" ht="21" customHeight="1" x14ac:dyDescent="0.2">
      <c r="A43" s="205" t="s">
        <v>68</v>
      </c>
      <c r="B43" s="233"/>
      <c r="C43" s="205" t="s">
        <v>68</v>
      </c>
      <c r="D43" s="233"/>
      <c r="E43" s="233"/>
      <c r="F43" s="233"/>
      <c r="G43" s="233"/>
      <c r="H43" s="233"/>
    </row>
    <row r="44" spans="1:11" x14ac:dyDescent="0.2">
      <c r="D44" s="253"/>
      <c r="E44" s="253"/>
      <c r="F44" s="253"/>
      <c r="G44" s="359"/>
    </row>
    <row r="45" spans="1:11" x14ac:dyDescent="0.2">
      <c r="C45" s="9"/>
      <c r="D45" s="253"/>
      <c r="E45" s="253"/>
      <c r="F45" s="253"/>
      <c r="G45" s="359"/>
    </row>
    <row r="46" spans="1:11" x14ac:dyDescent="0.2">
      <c r="D46" s="253"/>
      <c r="E46" s="253"/>
      <c r="F46" s="253"/>
      <c r="G46" s="359"/>
    </row>
    <row r="47" spans="1:11" x14ac:dyDescent="0.2">
      <c r="D47" s="253"/>
      <c r="E47" s="253"/>
      <c r="F47" s="253"/>
      <c r="G47" s="359"/>
    </row>
    <row r="48" spans="1:11" x14ac:dyDescent="0.2">
      <c r="D48" s="253"/>
      <c r="E48" s="253"/>
      <c r="F48" s="253"/>
      <c r="G48" s="359"/>
    </row>
    <row r="49" spans="4:7" x14ac:dyDescent="0.2">
      <c r="D49" s="253"/>
      <c r="E49" s="253"/>
      <c r="F49" s="253"/>
      <c r="G49" s="359"/>
    </row>
    <row r="50" spans="4:7" x14ac:dyDescent="0.2">
      <c r="D50" s="253"/>
      <c r="E50" s="253"/>
      <c r="F50" s="253"/>
      <c r="G50" s="359"/>
    </row>
    <row r="51" spans="4:7" x14ac:dyDescent="0.2">
      <c r="D51" s="2"/>
      <c r="E51" s="2"/>
      <c r="F51" s="2"/>
      <c r="G51" s="359"/>
    </row>
    <row r="52" spans="4:7" x14ac:dyDescent="0.2">
      <c r="D52" s="2"/>
      <c r="E52" s="2"/>
      <c r="F52" s="2"/>
      <c r="G52" s="359"/>
    </row>
    <row r="53" spans="4:7" x14ac:dyDescent="0.2">
      <c r="D53" s="2"/>
      <c r="E53" s="2"/>
      <c r="F53" s="2"/>
    </row>
    <row r="54" spans="4:7" x14ac:dyDescent="0.2">
      <c r="D54" s="2"/>
      <c r="E54" s="2"/>
      <c r="F54" s="2"/>
    </row>
    <row r="55" spans="4:7" x14ac:dyDescent="0.2">
      <c r="D55" s="253"/>
      <c r="E55" s="253"/>
      <c r="F55" s="253"/>
    </row>
    <row r="56" spans="4:7" ht="12.75" customHeight="1" x14ac:dyDescent="0.2">
      <c r="D56" s="253"/>
      <c r="E56" s="253"/>
      <c r="F56" s="253"/>
      <c r="G56" s="20"/>
    </row>
    <row r="57" spans="4:7" ht="12.75" customHeight="1" x14ac:dyDescent="0.2">
      <c r="D57" s="253"/>
      <c r="E57" s="253"/>
      <c r="F57" s="253"/>
      <c r="G57" s="20"/>
    </row>
    <row r="58" spans="4:7" x14ac:dyDescent="0.2">
      <c r="D58" s="253"/>
      <c r="E58" s="253"/>
      <c r="F58" s="253"/>
      <c r="G58" s="20"/>
    </row>
    <row r="59" spans="4:7" x14ac:dyDescent="0.2">
      <c r="D59" s="253"/>
      <c r="E59" s="253"/>
      <c r="F59" s="253"/>
      <c r="G59" s="20"/>
    </row>
    <row r="60" spans="4:7" x14ac:dyDescent="0.2">
      <c r="D60" s="253"/>
      <c r="E60" s="253"/>
      <c r="F60" s="253"/>
      <c r="G60" s="20"/>
    </row>
    <row r="61" spans="4:7" x14ac:dyDescent="0.2">
      <c r="D61" s="253"/>
      <c r="E61" s="253"/>
      <c r="F61" s="253"/>
      <c r="G61" s="20"/>
    </row>
    <row r="62" spans="4:7" x14ac:dyDescent="0.2">
      <c r="D62" s="253"/>
      <c r="E62" s="253"/>
      <c r="F62" s="253"/>
      <c r="G62" s="20"/>
    </row>
    <row r="63" spans="4:7" x14ac:dyDescent="0.2">
      <c r="D63" s="253"/>
      <c r="E63" s="253"/>
      <c r="F63" s="253"/>
      <c r="G63" s="20"/>
    </row>
    <row r="64" spans="4:7" x14ac:dyDescent="0.2">
      <c r="D64" s="253"/>
      <c r="E64" s="253"/>
      <c r="F64" s="253"/>
      <c r="G64" s="20"/>
    </row>
    <row r="65" spans="4:7" x14ac:dyDescent="0.2">
      <c r="D65" s="253"/>
      <c r="E65" s="253"/>
      <c r="F65" s="253"/>
      <c r="G65" s="20"/>
    </row>
    <row r="66" spans="4:7" x14ac:dyDescent="0.2">
      <c r="D66" s="253"/>
      <c r="E66" s="253"/>
      <c r="F66" s="253"/>
      <c r="G66" s="20"/>
    </row>
    <row r="67" spans="4:7" x14ac:dyDescent="0.2">
      <c r="D67" s="253"/>
      <c r="E67" s="253"/>
      <c r="F67" s="253"/>
      <c r="G67" s="20"/>
    </row>
    <row r="68" spans="4:7" x14ac:dyDescent="0.2">
      <c r="D68" s="253"/>
      <c r="E68" s="253"/>
      <c r="F68" s="253"/>
      <c r="G68" s="20"/>
    </row>
    <row r="69" spans="4:7" x14ac:dyDescent="0.2">
      <c r="D69" s="253"/>
      <c r="E69" s="253"/>
      <c r="F69" s="253"/>
      <c r="G69" s="20"/>
    </row>
    <row r="70" spans="4:7" x14ac:dyDescent="0.2">
      <c r="D70" s="253"/>
      <c r="E70" s="253"/>
      <c r="F70" s="253"/>
      <c r="G70" s="20"/>
    </row>
    <row r="71" spans="4:7" x14ac:dyDescent="0.2">
      <c r="D71" s="253"/>
      <c r="E71" s="253"/>
      <c r="F71" s="253"/>
      <c r="G71" s="20"/>
    </row>
    <row r="72" spans="4:7" x14ac:dyDescent="0.2">
      <c r="D72" s="253"/>
      <c r="E72" s="253"/>
      <c r="F72" s="253"/>
      <c r="G72" s="20"/>
    </row>
    <row r="73" spans="4:7" x14ac:dyDescent="0.2">
      <c r="D73" s="253"/>
      <c r="E73" s="253"/>
      <c r="F73" s="253"/>
      <c r="G73" s="20"/>
    </row>
    <row r="74" spans="4:7" ht="12.75" customHeight="1" x14ac:dyDescent="0.2">
      <c r="D74" s="253"/>
      <c r="E74" s="253"/>
      <c r="F74" s="253"/>
    </row>
    <row r="75" spans="4:7" ht="12.75" customHeight="1" x14ac:dyDescent="0.2">
      <c r="D75" s="253"/>
      <c r="E75" s="253"/>
      <c r="F75" s="253"/>
    </row>
    <row r="76" spans="4:7" ht="12.75" customHeight="1" x14ac:dyDescent="0.2">
      <c r="D76" s="253"/>
      <c r="E76" s="253"/>
      <c r="F76" s="253"/>
    </row>
    <row r="80" spans="4:7" x14ac:dyDescent="0.2">
      <c r="D80" s="253"/>
      <c r="E80" s="253"/>
      <c r="F80" s="253"/>
    </row>
    <row r="81" spans="4:6" x14ac:dyDescent="0.2">
      <c r="D81" s="253"/>
      <c r="E81" s="253"/>
      <c r="F81" s="253"/>
    </row>
    <row r="82" spans="4:6" x14ac:dyDescent="0.2">
      <c r="D82" s="253"/>
      <c r="E82" s="253"/>
      <c r="F82" s="253"/>
    </row>
    <row r="83" spans="4:6" x14ac:dyDescent="0.2">
      <c r="D83" s="253"/>
      <c r="E83" s="253"/>
      <c r="F83" s="253"/>
    </row>
    <row r="84" spans="4:6" x14ac:dyDescent="0.2">
      <c r="D84" s="253"/>
      <c r="E84" s="253"/>
      <c r="F84" s="253"/>
    </row>
    <row r="85" spans="4:6" x14ac:dyDescent="0.2">
      <c r="D85" s="253"/>
      <c r="E85" s="253"/>
      <c r="F85" s="253"/>
    </row>
    <row r="86" spans="4:6" x14ac:dyDescent="0.2">
      <c r="D86" s="253"/>
      <c r="E86" s="253"/>
      <c r="F86" s="253"/>
    </row>
    <row r="87" spans="4:6" x14ac:dyDescent="0.2">
      <c r="D87" s="253"/>
      <c r="E87" s="253"/>
      <c r="F87" s="253"/>
    </row>
    <row r="88" spans="4:6" x14ac:dyDescent="0.2">
      <c r="D88" s="253"/>
      <c r="E88" s="253"/>
      <c r="F88" s="253"/>
    </row>
    <row r="89" spans="4:6" x14ac:dyDescent="0.2">
      <c r="D89" s="253"/>
      <c r="E89" s="253"/>
      <c r="F89" s="253"/>
    </row>
    <row r="90" spans="4:6" x14ac:dyDescent="0.2">
      <c r="D90" s="253"/>
      <c r="E90" s="253"/>
      <c r="F90" s="253"/>
    </row>
    <row r="91" spans="4:6" x14ac:dyDescent="0.2">
      <c r="D91" s="253"/>
      <c r="E91" s="253"/>
      <c r="F91" s="253"/>
    </row>
    <row r="92" spans="4:6" x14ac:dyDescent="0.2">
      <c r="D92" s="253"/>
      <c r="E92" s="253"/>
      <c r="F92" s="253"/>
    </row>
    <row r="125" spans="4:6" x14ac:dyDescent="0.2">
      <c r="D125" s="253"/>
      <c r="E125" s="253"/>
      <c r="F125" s="253"/>
    </row>
  </sheetData>
  <mergeCells count="113">
    <mergeCell ref="A3:F3"/>
    <mergeCell ref="A6:F6"/>
    <mergeCell ref="A15:F15"/>
    <mergeCell ref="C26:C27"/>
    <mergeCell ref="A24:F24"/>
    <mergeCell ref="D26:D27"/>
    <mergeCell ref="D17:D18"/>
    <mergeCell ref="A7:F8"/>
    <mergeCell ref="C9:C10"/>
    <mergeCell ref="A4:F4"/>
    <mergeCell ref="D9:D10"/>
    <mergeCell ref="F9:F10"/>
    <mergeCell ref="A9:B10"/>
    <mergeCell ref="A12:B12"/>
    <mergeCell ref="E9:E10"/>
    <mergeCell ref="E17:E18"/>
    <mergeCell ref="A11:B11"/>
    <mergeCell ref="F17:F18"/>
    <mergeCell ref="A17:C18"/>
    <mergeCell ref="GE24:GJ24"/>
    <mergeCell ref="BI15:BN15"/>
    <mergeCell ref="BO15:BT15"/>
    <mergeCell ref="BU15:BZ15"/>
    <mergeCell ref="CA15:CF15"/>
    <mergeCell ref="AK15:AP15"/>
    <mergeCell ref="AQ15:AV15"/>
    <mergeCell ref="AW15:BB15"/>
    <mergeCell ref="BC15:BH15"/>
    <mergeCell ref="FA15:FF15"/>
    <mergeCell ref="BI24:BN24"/>
    <mergeCell ref="BC24:BH24"/>
    <mergeCell ref="AW24:BB24"/>
    <mergeCell ref="BU24:BZ24"/>
    <mergeCell ref="CA24:CF24"/>
    <mergeCell ref="BO24:BT24"/>
    <mergeCell ref="AK24:AP24"/>
    <mergeCell ref="FG24:FL24"/>
    <mergeCell ref="CS24:CX24"/>
    <mergeCell ref="DK24:DP24"/>
    <mergeCell ref="DQ24:DV24"/>
    <mergeCell ref="CM24:CR24"/>
    <mergeCell ref="AQ24:AV24"/>
    <mergeCell ref="FY24:GD24"/>
    <mergeCell ref="IG24:IL24"/>
    <mergeCell ref="HC24:HH24"/>
    <mergeCell ref="IS15:IV15"/>
    <mergeCell ref="HU15:HZ15"/>
    <mergeCell ref="IA15:IF15"/>
    <mergeCell ref="IG15:IL15"/>
    <mergeCell ref="IM15:IR15"/>
    <mergeCell ref="HC15:HH15"/>
    <mergeCell ref="HI15:HN15"/>
    <mergeCell ref="IM24:IR24"/>
    <mergeCell ref="IS24:IV24"/>
    <mergeCell ref="HI24:HN24"/>
    <mergeCell ref="HO24:HT24"/>
    <mergeCell ref="HU24:HZ24"/>
    <mergeCell ref="IA24:IF24"/>
    <mergeCell ref="HO15:HT15"/>
    <mergeCell ref="GK24:GP24"/>
    <mergeCell ref="GQ24:GV24"/>
    <mergeCell ref="GK15:GP15"/>
    <mergeCell ref="GQ15:GV15"/>
    <mergeCell ref="GW15:HB15"/>
    <mergeCell ref="GW24:HB24"/>
    <mergeCell ref="FG15:FL15"/>
    <mergeCell ref="CG15:CL15"/>
    <mergeCell ref="CM15:CR15"/>
    <mergeCell ref="CS15:CX15"/>
    <mergeCell ref="CY15:DD15"/>
    <mergeCell ref="FM15:FR15"/>
    <mergeCell ref="FS15:FX15"/>
    <mergeCell ref="DE15:DJ15"/>
    <mergeCell ref="DK15:DP15"/>
    <mergeCell ref="DQ15:DV15"/>
    <mergeCell ref="DW15:EB15"/>
    <mergeCell ref="EC15:EH15"/>
    <mergeCell ref="EI15:EN15"/>
    <mergeCell ref="EO15:ET15"/>
    <mergeCell ref="EU15:EZ15"/>
    <mergeCell ref="CG24:CL24"/>
    <mergeCell ref="FY15:GD15"/>
    <mergeCell ref="GE15:GJ15"/>
    <mergeCell ref="A39:F39"/>
    <mergeCell ref="FS24:FX24"/>
    <mergeCell ref="FM24:FR24"/>
    <mergeCell ref="DW24:EB24"/>
    <mergeCell ref="EC24:EH24"/>
    <mergeCell ref="EI24:EN24"/>
    <mergeCell ref="EO24:ET24"/>
    <mergeCell ref="FA24:FF24"/>
    <mergeCell ref="EU24:EZ24"/>
    <mergeCell ref="CY24:DD24"/>
    <mergeCell ref="DE24:DJ24"/>
    <mergeCell ref="D32:D33"/>
    <mergeCell ref="E32:E33"/>
    <mergeCell ref="F32:F33"/>
    <mergeCell ref="M24:R24"/>
    <mergeCell ref="S24:X24"/>
    <mergeCell ref="Y24:AD24"/>
    <mergeCell ref="AE24:AJ24"/>
    <mergeCell ref="M15:R15"/>
    <mergeCell ref="S15:X15"/>
    <mergeCell ref="Y15:AD15"/>
    <mergeCell ref="AE15:AJ15"/>
    <mergeCell ref="A34:C34"/>
    <mergeCell ref="B26:B27"/>
    <mergeCell ref="A26:A27"/>
    <mergeCell ref="E26:E27"/>
    <mergeCell ref="F26:F27"/>
    <mergeCell ref="A19:C19"/>
    <mergeCell ref="A20:C20"/>
    <mergeCell ref="A21:C21"/>
  </mergeCells>
  <phoneticPr fontId="0" type="noConversion"/>
  <printOptions horizontalCentered="1"/>
  <pageMargins left="0.19685039370078741" right="0.19685039370078741" top="0.39370078740157483" bottom="0.39370078740157483" header="0.19685039370078741"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0"/>
  <sheetViews>
    <sheetView showZeros="0" zoomScaleNormal="100" workbookViewId="0">
      <selection activeCell="A4" sqref="A4"/>
    </sheetView>
  </sheetViews>
  <sheetFormatPr baseColWidth="10" defaultColWidth="11.42578125" defaultRowHeight="12.75" x14ac:dyDescent="0.2"/>
  <cols>
    <col min="1" max="1" width="13.28515625" style="2" customWidth="1"/>
    <col min="2" max="2" width="41" style="2" customWidth="1"/>
    <col min="3" max="3" width="14.7109375" style="2" customWidth="1"/>
    <col min="4" max="4" width="12.85546875" style="2" customWidth="1"/>
    <col min="5" max="5" width="11.5703125" style="2" customWidth="1"/>
    <col min="6" max="7" width="10.7109375" style="2" customWidth="1"/>
    <col min="8" max="16384" width="11.42578125" style="2"/>
  </cols>
  <sheetData>
    <row r="1" spans="1:10" ht="15.75" x14ac:dyDescent="0.25">
      <c r="A1" s="205" t="s">
        <v>69</v>
      </c>
      <c r="B1" s="68" t="str">
        <f>'1- Coordonnées'!$B$5:$C$5</f>
        <v>EEDF -</v>
      </c>
      <c r="C1" s="68"/>
      <c r="D1" s="6"/>
      <c r="E1" s="6"/>
      <c r="G1" s="7"/>
      <c r="H1" s="4"/>
      <c r="J1" s="5"/>
    </row>
    <row r="2" spans="1:10" ht="15.75" x14ac:dyDescent="0.25">
      <c r="A2" s="205"/>
      <c r="B2" s="68"/>
      <c r="C2" s="68"/>
      <c r="D2" s="6"/>
      <c r="E2" s="6"/>
      <c r="G2" s="7"/>
      <c r="H2" s="4"/>
      <c r="J2" s="5"/>
    </row>
    <row r="3" spans="1:10" ht="19.5" customHeight="1" x14ac:dyDescent="0.2">
      <c r="A3" s="496" t="s">
        <v>70</v>
      </c>
      <c r="B3" s="497"/>
      <c r="C3" s="497"/>
      <c r="D3" s="497"/>
      <c r="E3" s="497"/>
      <c r="H3" s="4"/>
      <c r="J3" s="5"/>
    </row>
    <row r="4" spans="1:10" ht="15" x14ac:dyDescent="0.2">
      <c r="A4" s="205" t="s">
        <v>71</v>
      </c>
      <c r="B4" s="233"/>
      <c r="C4" s="526">
        <f>'2 - Situation de trésorerie'!A12</f>
        <v>0</v>
      </c>
      <c r="D4" s="526"/>
      <c r="E4" s="526">
        <f>'2 - Situation de trésorerie'!C12</f>
        <v>0</v>
      </c>
      <c r="F4" s="526"/>
      <c r="G4" s="526"/>
      <c r="H4" s="4"/>
      <c r="J4" s="5"/>
    </row>
    <row r="5" spans="1:10" ht="17.25" customHeight="1" x14ac:dyDescent="0.2">
      <c r="A5" s="264"/>
      <c r="B5" s="8"/>
      <c r="C5" s="9"/>
      <c r="D5" s="9"/>
      <c r="G5" s="7"/>
      <c r="H5" s="4"/>
      <c r="J5" s="5"/>
    </row>
    <row r="6" spans="1:10" ht="18" customHeight="1" x14ac:dyDescent="0.2">
      <c r="A6" s="524" t="str">
        <f>paramètrage!A12</f>
        <v>Liste des chèques émis au plus tard le 31/12/2022 et non débités sur le relevé de banque au 31/12/2022</v>
      </c>
      <c r="B6" s="524"/>
      <c r="C6" s="524"/>
      <c r="D6" s="524"/>
      <c r="E6" s="524"/>
      <c r="F6" s="524"/>
      <c r="G6" s="524"/>
    </row>
    <row r="7" spans="1:10" ht="43.5" customHeight="1" x14ac:dyDescent="0.2">
      <c r="A7" s="518" t="s">
        <v>72</v>
      </c>
      <c r="B7" s="525" t="s">
        <v>73</v>
      </c>
      <c r="C7" s="525" t="s">
        <v>74</v>
      </c>
      <c r="D7" s="10" t="s">
        <v>75</v>
      </c>
      <c r="E7" s="10" t="s">
        <v>76</v>
      </c>
      <c r="F7" s="521" t="s">
        <v>77</v>
      </c>
      <c r="G7" s="522"/>
    </row>
    <row r="8" spans="1:10" x14ac:dyDescent="0.2">
      <c r="A8" s="518"/>
      <c r="B8" s="525"/>
      <c r="C8" s="525"/>
      <c r="D8" s="523" t="s">
        <v>78</v>
      </c>
      <c r="E8" s="523"/>
      <c r="F8" s="16" t="s">
        <v>79</v>
      </c>
      <c r="G8" s="361" t="s">
        <v>80</v>
      </c>
    </row>
    <row r="9" spans="1:10" ht="14.25" customHeight="1" x14ac:dyDescent="0.2">
      <c r="A9" s="204"/>
      <c r="B9" s="355"/>
      <c r="C9" s="23"/>
      <c r="D9" s="10"/>
      <c r="E9" s="10"/>
      <c r="F9" s="95"/>
      <c r="G9" s="362"/>
    </row>
    <row r="10" spans="1:10" ht="14.25" customHeight="1" x14ac:dyDescent="0.2">
      <c r="A10" s="368"/>
      <c r="B10" s="368"/>
      <c r="C10" s="23"/>
      <c r="D10" s="10"/>
      <c r="E10" s="10"/>
      <c r="F10" s="95"/>
      <c r="G10" s="362"/>
    </row>
    <row r="11" spans="1:10" ht="14.25" customHeight="1" x14ac:dyDescent="0.2">
      <c r="A11" s="368"/>
      <c r="B11" s="368"/>
      <c r="C11" s="23"/>
      <c r="D11" s="10"/>
      <c r="E11" s="10"/>
      <c r="F11" s="95"/>
      <c r="G11" s="362"/>
    </row>
    <row r="12" spans="1:10" ht="14.25" customHeight="1" x14ac:dyDescent="0.2">
      <c r="A12" s="368"/>
      <c r="B12" s="368"/>
      <c r="C12" s="23"/>
      <c r="D12" s="10"/>
      <c r="E12" s="10"/>
      <c r="F12" s="95"/>
      <c r="G12" s="362"/>
    </row>
    <row r="13" spans="1:10" ht="14.25" customHeight="1" x14ac:dyDescent="0.2">
      <c r="A13" s="368"/>
      <c r="B13" s="368"/>
      <c r="C13" s="23"/>
      <c r="D13" s="10"/>
      <c r="E13" s="10"/>
      <c r="F13" s="95"/>
      <c r="G13" s="362"/>
    </row>
    <row r="14" spans="1:10" ht="14.25" customHeight="1" x14ac:dyDescent="0.2">
      <c r="A14" s="368"/>
      <c r="B14" s="368"/>
      <c r="C14" s="23"/>
      <c r="D14" s="10"/>
      <c r="E14" s="10"/>
      <c r="F14" s="95"/>
      <c r="G14" s="362"/>
    </row>
    <row r="15" spans="1:10" ht="14.25" customHeight="1" x14ac:dyDescent="0.2">
      <c r="A15" s="368"/>
      <c r="B15" s="368"/>
      <c r="C15" s="23"/>
      <c r="D15" s="10"/>
      <c r="E15" s="10"/>
      <c r="F15" s="95"/>
      <c r="G15" s="362"/>
    </row>
    <row r="16" spans="1:10" ht="14.25" customHeight="1" x14ac:dyDescent="0.2">
      <c r="A16" s="368"/>
      <c r="B16" s="368"/>
      <c r="C16" s="23"/>
      <c r="D16" s="10"/>
      <c r="E16" s="10"/>
      <c r="F16" s="95"/>
      <c r="G16" s="362"/>
    </row>
    <row r="17" spans="1:7" ht="14.25" customHeight="1" x14ac:dyDescent="0.2">
      <c r="A17" s="368"/>
      <c r="B17" s="368"/>
      <c r="C17" s="23"/>
      <c r="D17" s="10"/>
      <c r="E17" s="10"/>
      <c r="F17" s="95"/>
      <c r="G17" s="362"/>
    </row>
    <row r="18" spans="1:7" ht="14.25" customHeight="1" x14ac:dyDescent="0.2">
      <c r="A18" s="368"/>
      <c r="B18" s="368"/>
      <c r="C18" s="23"/>
      <c r="D18" s="10"/>
      <c r="E18" s="10"/>
      <c r="F18" s="95"/>
      <c r="G18" s="362"/>
    </row>
    <row r="19" spans="1:7" ht="14.25" customHeight="1" x14ac:dyDescent="0.2">
      <c r="A19" s="368"/>
      <c r="B19" s="368"/>
      <c r="C19" s="23"/>
      <c r="D19" s="10"/>
      <c r="E19" s="10"/>
      <c r="F19" s="95"/>
      <c r="G19" s="362"/>
    </row>
    <row r="20" spans="1:7" ht="14.25" customHeight="1" x14ac:dyDescent="0.2">
      <c r="A20" s="368"/>
      <c r="B20" s="368"/>
      <c r="C20" s="23"/>
      <c r="D20" s="10"/>
      <c r="E20" s="10"/>
      <c r="F20" s="95"/>
      <c r="G20" s="362"/>
    </row>
    <row r="21" spans="1:7" ht="14.25" customHeight="1" x14ac:dyDescent="0.2">
      <c r="A21" s="368"/>
      <c r="B21" s="368"/>
      <c r="C21" s="23"/>
      <c r="D21" s="10"/>
      <c r="E21" s="10"/>
      <c r="F21" s="95"/>
      <c r="G21" s="362"/>
    </row>
    <row r="22" spans="1:7" ht="14.25" customHeight="1" x14ac:dyDescent="0.2">
      <c r="A22" s="368"/>
      <c r="B22" s="368"/>
      <c r="C22" s="23"/>
      <c r="D22" s="10"/>
      <c r="E22" s="10"/>
      <c r="F22" s="95"/>
      <c r="G22" s="362"/>
    </row>
    <row r="23" spans="1:7" ht="7.5" customHeight="1" thickBot="1" x14ac:dyDescent="0.25">
      <c r="C23" s="11"/>
      <c r="D23" s="12"/>
      <c r="E23" s="12"/>
      <c r="F23" s="12"/>
    </row>
    <row r="24" spans="1:7" ht="13.5" thickBot="1" x14ac:dyDescent="0.25">
      <c r="B24" s="13" t="s">
        <v>81</v>
      </c>
      <c r="C24" s="75">
        <f>SUM(C9:C22)</f>
        <v>0</v>
      </c>
      <c r="D24" s="14" t="s">
        <v>82</v>
      </c>
      <c r="E24" s="12"/>
      <c r="F24" s="12"/>
    </row>
    <row r="25" spans="1:7" ht="11.25" customHeight="1" x14ac:dyDescent="0.2">
      <c r="C25" s="11"/>
      <c r="D25" s="12"/>
      <c r="E25" s="12"/>
      <c r="F25" s="12"/>
    </row>
    <row r="26" spans="1:7" ht="24" customHeight="1" x14ac:dyDescent="0.2">
      <c r="A26" s="527" t="str">
        <f>paramètrage!A14</f>
        <v>Les chèques apparaissant au rapprochement bancaire du 31/12/2021 et qui ne sont toujours pas débités au 31/12/2022 doivent être reportés sur ce document s'ils n'ont pas été annulés (contrepassés) en comptabilité.</v>
      </c>
      <c r="B26" s="527"/>
      <c r="C26" s="527"/>
      <c r="D26" s="527"/>
      <c r="E26" s="527"/>
      <c r="F26" s="527"/>
      <c r="G26" s="527"/>
    </row>
    <row r="27" spans="1:7" ht="21" customHeight="1" x14ac:dyDescent="0.2">
      <c r="A27" s="15"/>
      <c r="B27" s="15"/>
      <c r="C27" s="15"/>
      <c r="D27" s="15"/>
      <c r="E27" s="15"/>
    </row>
    <row r="28" spans="1:7" ht="18" customHeight="1" x14ac:dyDescent="0.2">
      <c r="A28" s="524" t="str">
        <f>paramètrage!A13</f>
        <v>Liste des encaissements effectués au plus tard le 31/12/2022 et non crédités sur le relevé de banque au 31/12/2022</v>
      </c>
      <c r="B28" s="524"/>
      <c r="C28" s="524"/>
      <c r="D28" s="524"/>
      <c r="E28" s="524"/>
      <c r="F28" s="524"/>
      <c r="G28" s="524"/>
    </row>
    <row r="29" spans="1:7" ht="41.25" customHeight="1" x14ac:dyDescent="0.2">
      <c r="A29" s="518" t="s">
        <v>83</v>
      </c>
      <c r="B29" s="519" t="s">
        <v>84</v>
      </c>
      <c r="C29" s="519" t="s">
        <v>74</v>
      </c>
      <c r="D29" s="10" t="s">
        <v>75</v>
      </c>
      <c r="E29" s="10" t="s">
        <v>76</v>
      </c>
      <c r="F29" s="521" t="s">
        <v>85</v>
      </c>
      <c r="G29" s="522"/>
    </row>
    <row r="30" spans="1:7" x14ac:dyDescent="0.2">
      <c r="A30" s="518"/>
      <c r="B30" s="520"/>
      <c r="C30" s="520"/>
      <c r="D30" s="523" t="s">
        <v>78</v>
      </c>
      <c r="E30" s="523"/>
      <c r="F30" s="16" t="s">
        <v>79</v>
      </c>
      <c r="G30" s="361" t="s">
        <v>80</v>
      </c>
    </row>
    <row r="31" spans="1:7" ht="15.75" customHeight="1" x14ac:dyDescent="0.2">
      <c r="A31" s="3"/>
      <c r="B31" s="355"/>
      <c r="C31" s="17"/>
      <c r="D31" s="10"/>
      <c r="E31" s="10"/>
      <c r="F31" s="95"/>
      <c r="G31" s="362"/>
    </row>
    <row r="32" spans="1:7" ht="15.75" customHeight="1" x14ac:dyDescent="0.2">
      <c r="A32" s="368"/>
      <c r="B32" s="368"/>
      <c r="C32" s="19"/>
      <c r="D32" s="10"/>
      <c r="E32" s="10"/>
      <c r="F32" s="95"/>
      <c r="G32" s="362"/>
    </row>
    <row r="33" spans="1:7" ht="15.75" customHeight="1" x14ac:dyDescent="0.2">
      <c r="A33" s="368"/>
      <c r="B33" s="368"/>
      <c r="C33" s="19"/>
      <c r="D33" s="10"/>
      <c r="E33" s="10"/>
      <c r="F33" s="95"/>
      <c r="G33" s="362"/>
    </row>
    <row r="34" spans="1:7" ht="15.75" customHeight="1" x14ac:dyDescent="0.2">
      <c r="A34" s="368"/>
      <c r="B34" s="368"/>
      <c r="C34" s="19"/>
      <c r="D34" s="10"/>
      <c r="E34" s="10"/>
      <c r="F34" s="95"/>
      <c r="G34" s="362"/>
    </row>
    <row r="35" spans="1:7" ht="15.75" customHeight="1" x14ac:dyDescent="0.2">
      <c r="A35" s="368"/>
      <c r="B35" s="368"/>
      <c r="C35" s="19"/>
      <c r="D35" s="10"/>
      <c r="E35" s="10"/>
      <c r="F35" s="95"/>
      <c r="G35" s="362"/>
    </row>
    <row r="36" spans="1:7" ht="15.75" customHeight="1" x14ac:dyDescent="0.2">
      <c r="A36" s="368"/>
      <c r="B36" s="368"/>
      <c r="C36" s="19"/>
      <c r="D36" s="10"/>
      <c r="E36" s="10"/>
      <c r="F36" s="95"/>
      <c r="G36" s="362"/>
    </row>
    <row r="37" spans="1:7" ht="15.75" customHeight="1" x14ac:dyDescent="0.2">
      <c r="A37" s="368"/>
      <c r="B37" s="368"/>
      <c r="C37" s="19"/>
      <c r="D37" s="10"/>
      <c r="E37" s="10"/>
      <c r="F37" s="95"/>
      <c r="G37" s="362"/>
    </row>
    <row r="38" spans="1:7" ht="15.75" customHeight="1" x14ac:dyDescent="0.2">
      <c r="A38" s="368"/>
      <c r="B38" s="368"/>
      <c r="C38" s="19"/>
      <c r="D38" s="10"/>
      <c r="E38" s="10"/>
      <c r="F38" s="95"/>
      <c r="G38" s="362"/>
    </row>
    <row r="39" spans="1:7" ht="15.75" customHeight="1" x14ac:dyDescent="0.2">
      <c r="A39" s="368"/>
      <c r="B39" s="368"/>
      <c r="C39" s="19"/>
      <c r="D39" s="10"/>
      <c r="E39" s="10"/>
      <c r="F39" s="95"/>
      <c r="G39" s="362"/>
    </row>
    <row r="40" spans="1:7" ht="15.75" customHeight="1" x14ac:dyDescent="0.2">
      <c r="A40" s="368"/>
      <c r="B40" s="368"/>
      <c r="C40" s="19"/>
      <c r="D40" s="10"/>
      <c r="E40" s="10"/>
      <c r="F40" s="95"/>
      <c r="G40" s="362"/>
    </row>
    <row r="41" spans="1:7" ht="13.5" thickBot="1" x14ac:dyDescent="0.25">
      <c r="C41" s="11"/>
    </row>
    <row r="42" spans="1:7" ht="13.5" thickBot="1" x14ac:dyDescent="0.25">
      <c r="B42" s="13" t="s">
        <v>86</v>
      </c>
      <c r="C42" s="75">
        <f>SUM(C31:C40)</f>
        <v>0</v>
      </c>
      <c r="D42" s="14" t="s">
        <v>87</v>
      </c>
    </row>
    <row r="43" spans="1:7" ht="13.5" thickBot="1" x14ac:dyDescent="0.25">
      <c r="C43" s="11"/>
    </row>
    <row r="44" spans="1:7" ht="13.5" thickBot="1" x14ac:dyDescent="0.25">
      <c r="A44" s="360" t="str">
        <f>paramètrage!A15</f>
        <v>Solde du relevé de banque au 31/12/2022</v>
      </c>
      <c r="B44" s="12"/>
      <c r="C44" s="75"/>
      <c r="D44" s="14" t="s">
        <v>88</v>
      </c>
    </row>
    <row r="45" spans="1:7" ht="13.5" thickBot="1" x14ac:dyDescent="0.25">
      <c r="C45" s="11"/>
    </row>
    <row r="46" spans="1:7" ht="13.5" thickBot="1" x14ac:dyDescent="0.25">
      <c r="A46" s="360" t="s">
        <v>89</v>
      </c>
      <c r="B46" s="12"/>
      <c r="C46" s="75"/>
      <c r="D46" s="14" t="s">
        <v>90</v>
      </c>
    </row>
    <row r="47" spans="1:7" ht="13.5" thickBot="1" x14ac:dyDescent="0.25">
      <c r="C47" s="76"/>
    </row>
    <row r="48" spans="1:7" ht="13.5" thickBot="1" x14ac:dyDescent="0.25">
      <c r="A48" s="21" t="s">
        <v>91</v>
      </c>
      <c r="B48" s="21"/>
      <c r="C48" s="77">
        <f>C44-C24+C42</f>
        <v>0</v>
      </c>
      <c r="D48" s="14" t="s">
        <v>92</v>
      </c>
    </row>
    <row r="49" spans="1:5" x14ac:dyDescent="0.2">
      <c r="A49" s="21"/>
      <c r="B49" s="21"/>
      <c r="C49" s="22"/>
      <c r="D49" s="14"/>
    </row>
    <row r="50" spans="1:5" x14ac:dyDescent="0.2">
      <c r="A50" s="360" t="s">
        <v>93</v>
      </c>
      <c r="B50" s="12"/>
      <c r="C50" s="12"/>
    </row>
    <row r="51" spans="1:5" x14ac:dyDescent="0.2">
      <c r="A51" s="360" t="s">
        <v>94</v>
      </c>
      <c r="B51" s="12"/>
      <c r="C51" s="12"/>
    </row>
    <row r="52" spans="1:5" x14ac:dyDescent="0.2">
      <c r="A52" s="360"/>
      <c r="B52" s="12"/>
      <c r="C52" s="12"/>
    </row>
    <row r="53" spans="1:5" x14ac:dyDescent="0.2">
      <c r="A53" s="503" t="s">
        <v>95</v>
      </c>
      <c r="B53" s="503"/>
    </row>
    <row r="54" spans="1:5" ht="7.5" customHeight="1" x14ac:dyDescent="0.2"/>
    <row r="55" spans="1:5" x14ac:dyDescent="0.2">
      <c r="A55" s="2" t="s">
        <v>96</v>
      </c>
      <c r="D55" s="2" t="s">
        <v>97</v>
      </c>
    </row>
    <row r="57" spans="1:5" ht="10.5" customHeight="1" x14ac:dyDescent="0.2"/>
    <row r="58" spans="1:5" ht="10.5" customHeight="1" x14ac:dyDescent="0.2"/>
    <row r="59" spans="1:5" ht="10.5" customHeight="1" x14ac:dyDescent="0.2"/>
    <row r="60" spans="1:5" ht="10.5" customHeight="1" x14ac:dyDescent="0.2">
      <c r="A60" s="503"/>
      <c r="B60" s="503"/>
      <c r="C60" s="503"/>
      <c r="D60" s="503"/>
      <c r="E60" s="503"/>
    </row>
  </sheetData>
  <mergeCells count="18">
    <mergeCell ref="F29:G29"/>
    <mergeCell ref="D30:E30"/>
    <mergeCell ref="A6:G6"/>
    <mergeCell ref="A28:G28"/>
    <mergeCell ref="A3:E3"/>
    <mergeCell ref="D8:E8"/>
    <mergeCell ref="A7:A8"/>
    <mergeCell ref="B7:B8"/>
    <mergeCell ref="C4:D4"/>
    <mergeCell ref="E4:G4"/>
    <mergeCell ref="A26:G26"/>
    <mergeCell ref="C7:C8"/>
    <mergeCell ref="F7:G7"/>
    <mergeCell ref="A60:E60"/>
    <mergeCell ref="A29:A30"/>
    <mergeCell ref="B29:B30"/>
    <mergeCell ref="C29:C30"/>
    <mergeCell ref="A53:B53"/>
  </mergeCells>
  <phoneticPr fontId="0" type="noConversion"/>
  <pageMargins left="0.31496062992125984" right="0.31496062992125984" top="0.39370078740157483" bottom="0.39370078740157483" header="0.19685039370078741" footer="0.19685039370078741"/>
  <pageSetup paperSize="9" scale="86" firstPageNumber="8" orientation="portrait" useFirstPageNumber="1" r:id="rId1"/>
  <headerFooter alignWithMargins="0"/>
  <rowBreaks count="1" manualBreakCount="1">
    <brk id="6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5"/>
  <sheetViews>
    <sheetView showZeros="0" workbookViewId="0">
      <selection activeCell="A3" sqref="A3:D3"/>
    </sheetView>
  </sheetViews>
  <sheetFormatPr baseColWidth="10" defaultColWidth="11.42578125" defaultRowHeight="12.75" x14ac:dyDescent="0.2"/>
  <cols>
    <col min="1" max="1" width="10" style="96" customWidth="1"/>
    <col min="2" max="2" width="19.42578125" style="96" customWidth="1"/>
    <col min="3" max="3" width="13.7109375" style="97" customWidth="1"/>
    <col min="4" max="4" width="16" style="97" customWidth="1"/>
    <col min="5" max="5" width="4.7109375" style="96" customWidth="1"/>
    <col min="6" max="16384" width="11.42578125" style="96"/>
  </cols>
  <sheetData>
    <row r="1" spans="1:4" ht="15.75" x14ac:dyDescent="0.2">
      <c r="A1" s="104" t="s">
        <v>98</v>
      </c>
      <c r="B1" s="534" t="str">
        <f>'1- Coordonnées'!$B$5:$C$5</f>
        <v>EEDF -</v>
      </c>
      <c r="C1" s="534">
        <f>'1- Coordonnées'!$B$5:$C$5</f>
        <v>0</v>
      </c>
      <c r="D1" s="534" t="e">
        <f>'1- Coordonnées'!$B$5:$C$5</f>
        <v>#VALUE!</v>
      </c>
    </row>
    <row r="2" spans="1:4" ht="29.25" customHeight="1" x14ac:dyDescent="0.2">
      <c r="A2" s="535" t="s">
        <v>99</v>
      </c>
      <c r="B2" s="535"/>
      <c r="C2" s="535"/>
      <c r="D2" s="535"/>
    </row>
    <row r="3" spans="1:4" ht="47.25" customHeight="1" x14ac:dyDescent="0.2">
      <c r="A3" s="454" t="str">
        <f>paramètrage!A16</f>
        <v>Il est préférable de ne pas avoir de caisse au 31/12/2022 et donc de la déposer en banque en décembre. En cours d'année, il est conseillé de ne conserver qu'un minimum de liquidité (inférieure à 500€)</v>
      </c>
      <c r="B3" s="454"/>
      <c r="C3" s="454"/>
      <c r="D3" s="454"/>
    </row>
    <row r="4" spans="1:4" ht="13.5" customHeight="1" x14ac:dyDescent="0.2">
      <c r="A4" s="96" t="s">
        <v>100</v>
      </c>
    </row>
    <row r="5" spans="1:4" x14ac:dyDescent="0.2">
      <c r="A5" s="107" t="s">
        <v>101</v>
      </c>
      <c r="B5" s="107"/>
      <c r="C5" s="533"/>
      <c r="D5" s="533"/>
    </row>
    <row r="6" spans="1:4" ht="9.75" customHeight="1" x14ac:dyDescent="0.2">
      <c r="B6" s="536"/>
      <c r="C6" s="536"/>
    </row>
    <row r="7" spans="1:4" ht="18" customHeight="1" x14ac:dyDescent="0.2">
      <c r="C7" s="98" t="s">
        <v>102</v>
      </c>
      <c r="D7" s="98" t="s">
        <v>74</v>
      </c>
    </row>
    <row r="8" spans="1:4" ht="16.5" customHeight="1" x14ac:dyDescent="0.2">
      <c r="B8" s="99">
        <v>0.01</v>
      </c>
      <c r="C8" s="100"/>
      <c r="D8" s="101">
        <f>B8*C8</f>
        <v>0</v>
      </c>
    </row>
    <row r="9" spans="1:4" ht="16.5" customHeight="1" x14ac:dyDescent="0.2">
      <c r="B9" s="99">
        <v>0.02</v>
      </c>
      <c r="C9" s="100"/>
      <c r="D9" s="101">
        <f>B9*C9</f>
        <v>0</v>
      </c>
    </row>
    <row r="10" spans="1:4" ht="16.5" customHeight="1" x14ac:dyDescent="0.2">
      <c r="B10" s="99">
        <v>0.05</v>
      </c>
      <c r="C10" s="100"/>
      <c r="D10" s="101">
        <f t="shared" ref="D10:D22" si="0">B10*C10</f>
        <v>0</v>
      </c>
    </row>
    <row r="11" spans="1:4" ht="16.5" customHeight="1" x14ac:dyDescent="0.2">
      <c r="B11" s="99">
        <v>0.1</v>
      </c>
      <c r="C11" s="100"/>
      <c r="D11" s="101">
        <f t="shared" si="0"/>
        <v>0</v>
      </c>
    </row>
    <row r="12" spans="1:4" ht="16.5" customHeight="1" x14ac:dyDescent="0.2">
      <c r="B12" s="99">
        <v>0.2</v>
      </c>
      <c r="C12" s="100"/>
      <c r="D12" s="101">
        <f>B12*C12</f>
        <v>0</v>
      </c>
    </row>
    <row r="13" spans="1:4" ht="16.5" customHeight="1" x14ac:dyDescent="0.2">
      <c r="B13" s="99">
        <v>0.5</v>
      </c>
      <c r="C13" s="100"/>
      <c r="D13" s="101">
        <f t="shared" si="0"/>
        <v>0</v>
      </c>
    </row>
    <row r="14" spans="1:4" ht="16.5" customHeight="1" x14ac:dyDescent="0.2">
      <c r="B14" s="99">
        <v>1</v>
      </c>
      <c r="C14" s="100"/>
      <c r="D14" s="101">
        <f t="shared" si="0"/>
        <v>0</v>
      </c>
    </row>
    <row r="15" spans="1:4" ht="16.5" customHeight="1" x14ac:dyDescent="0.2">
      <c r="B15" s="99">
        <v>2</v>
      </c>
      <c r="C15" s="100"/>
      <c r="D15" s="101">
        <f t="shared" si="0"/>
        <v>0</v>
      </c>
    </row>
    <row r="16" spans="1:4" ht="16.5" customHeight="1" x14ac:dyDescent="0.2">
      <c r="B16" s="99">
        <v>5</v>
      </c>
      <c r="C16" s="100"/>
      <c r="D16" s="101">
        <f>B16*C16</f>
        <v>0</v>
      </c>
    </row>
    <row r="17" spans="1:4" ht="16.5" customHeight="1" x14ac:dyDescent="0.2">
      <c r="B17" s="99">
        <v>10</v>
      </c>
      <c r="C17" s="100"/>
      <c r="D17" s="101">
        <f>B17*C17</f>
        <v>0</v>
      </c>
    </row>
    <row r="18" spans="1:4" ht="16.5" customHeight="1" x14ac:dyDescent="0.2">
      <c r="B18" s="99">
        <v>20</v>
      </c>
      <c r="C18" s="100"/>
      <c r="D18" s="101">
        <f t="shared" si="0"/>
        <v>0</v>
      </c>
    </row>
    <row r="19" spans="1:4" ht="16.5" customHeight="1" x14ac:dyDescent="0.2">
      <c r="B19" s="99">
        <v>50</v>
      </c>
      <c r="C19" s="100"/>
      <c r="D19" s="101">
        <f t="shared" si="0"/>
        <v>0</v>
      </c>
    </row>
    <row r="20" spans="1:4" ht="16.5" customHeight="1" x14ac:dyDescent="0.2">
      <c r="B20" s="99">
        <v>100</v>
      </c>
      <c r="C20" s="100"/>
      <c r="D20" s="101">
        <f t="shared" si="0"/>
        <v>0</v>
      </c>
    </row>
    <row r="21" spans="1:4" ht="16.5" customHeight="1" x14ac:dyDescent="0.2">
      <c r="B21" s="99">
        <v>200</v>
      </c>
      <c r="C21" s="100"/>
      <c r="D21" s="101">
        <f t="shared" si="0"/>
        <v>0</v>
      </c>
    </row>
    <row r="22" spans="1:4" ht="16.5" customHeight="1" x14ac:dyDescent="0.2">
      <c r="B22" s="99">
        <v>500</v>
      </c>
      <c r="C22" s="100"/>
      <c r="D22" s="101">
        <f t="shared" si="0"/>
        <v>0</v>
      </c>
    </row>
    <row r="23" spans="1:4" ht="8.25" customHeight="1" x14ac:dyDescent="0.2">
      <c r="B23" s="102"/>
      <c r="D23" s="103"/>
    </row>
    <row r="24" spans="1:4" x14ac:dyDescent="0.2">
      <c r="B24" s="531" t="s">
        <v>103</v>
      </c>
      <c r="C24" s="532"/>
      <c r="D24" s="105">
        <f>SUM(D8:D22)</f>
        <v>0</v>
      </c>
    </row>
    <row r="25" spans="1:4" ht="11.25" customHeight="1" x14ac:dyDescent="0.2"/>
    <row r="26" spans="1:4" x14ac:dyDescent="0.2">
      <c r="A26" s="528" t="s">
        <v>104</v>
      </c>
      <c r="B26" s="529"/>
      <c r="C26" s="530"/>
      <c r="D26" s="106"/>
    </row>
    <row r="27" spans="1:4" ht="13.5" customHeight="1" x14ac:dyDescent="0.2"/>
    <row r="28" spans="1:4" x14ac:dyDescent="0.2">
      <c r="A28" s="533"/>
      <c r="B28" s="452"/>
      <c r="C28" s="452"/>
      <c r="D28" s="452"/>
    </row>
    <row r="29" spans="1:4" ht="9" customHeight="1" x14ac:dyDescent="0.2"/>
    <row r="30" spans="1:4" x14ac:dyDescent="0.2">
      <c r="A30" s="97" t="s">
        <v>105</v>
      </c>
      <c r="B30" s="96" t="s">
        <v>106</v>
      </c>
    </row>
    <row r="31" spans="1:4" ht="21.75" customHeight="1" x14ac:dyDescent="0.2"/>
    <row r="32" spans="1:4" ht="30" customHeight="1" x14ac:dyDescent="0.2">
      <c r="A32" s="451" t="s">
        <v>107</v>
      </c>
      <c r="B32" s="452"/>
      <c r="C32" s="452"/>
      <c r="D32" s="452"/>
    </row>
    <row r="33" spans="1:3" x14ac:dyDescent="0.2">
      <c r="A33" s="364"/>
      <c r="B33" s="364"/>
      <c r="C33" s="364"/>
    </row>
    <row r="35" spans="1:3" x14ac:dyDescent="0.2">
      <c r="A35" s="96" t="s">
        <v>108</v>
      </c>
    </row>
  </sheetData>
  <mergeCells count="9">
    <mergeCell ref="A26:C26"/>
    <mergeCell ref="B24:C24"/>
    <mergeCell ref="A32:D32"/>
    <mergeCell ref="A28:D28"/>
    <mergeCell ref="B1:D1"/>
    <mergeCell ref="C5:D5"/>
    <mergeCell ref="A2:D2"/>
    <mergeCell ref="A3:D3"/>
    <mergeCell ref="B6:C6"/>
  </mergeCells>
  <phoneticPr fontId="0" type="noConversion"/>
  <pageMargins left="0.31496062992125984" right="0.31496062992125984" top="0.39370078740157483" bottom="0.16" header="0.19685039370078741" footer="0.19685039370078741"/>
  <pageSetup paperSize="9" firstPageNumber="1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43"/>
  <sheetViews>
    <sheetView showZeros="0" zoomScaleNormal="100" workbookViewId="0">
      <selection activeCell="I21" sqref="I21"/>
    </sheetView>
  </sheetViews>
  <sheetFormatPr baseColWidth="10" defaultColWidth="11.42578125" defaultRowHeight="12.75" x14ac:dyDescent="0.2"/>
  <cols>
    <col min="1" max="1" width="41.42578125" style="2" customWidth="1"/>
    <col min="2" max="3" width="21.7109375" style="2" customWidth="1"/>
    <col min="4" max="16384" width="11.42578125" style="2"/>
  </cols>
  <sheetData>
    <row r="1" spans="1:6" ht="15.75" x14ac:dyDescent="0.2">
      <c r="A1" s="27" t="s">
        <v>109</v>
      </c>
      <c r="B1" s="538" t="str">
        <f>'1- Coordonnées'!B5</f>
        <v>EEDF -</v>
      </c>
      <c r="C1" s="538"/>
    </row>
    <row r="2" spans="1:6" x14ac:dyDescent="0.2">
      <c r="A2" s="1"/>
    </row>
    <row r="3" spans="1:6" ht="26.25" x14ac:dyDescent="0.2">
      <c r="A3" s="496" t="s">
        <v>110</v>
      </c>
      <c r="B3" s="497"/>
      <c r="C3" s="497"/>
      <c r="D3" s="4"/>
      <c r="F3" s="5"/>
    </row>
    <row r="4" spans="1:6" ht="12.75" customHeight="1" x14ac:dyDescent="0.2">
      <c r="A4" s="540" t="s">
        <v>111</v>
      </c>
      <c r="B4" s="540"/>
      <c r="C4" s="540"/>
      <c r="D4" s="4"/>
      <c r="F4" s="5"/>
    </row>
    <row r="5" spans="1:6" ht="21" customHeight="1" x14ac:dyDescent="0.2">
      <c r="A5" s="539" t="str">
        <f>paramètrage!A17</f>
        <v>Liste des dépenses rattachées à l'exercice 2022 et qui n'ont pas été payées au 31/12/2022</v>
      </c>
      <c r="B5" s="539"/>
      <c r="C5" s="539"/>
      <c r="D5" s="4"/>
      <c r="F5" s="5"/>
    </row>
    <row r="6" spans="1:6" ht="12.75" customHeight="1" x14ac:dyDescent="0.2">
      <c r="B6" s="24"/>
      <c r="C6" s="24"/>
      <c r="D6" s="4"/>
      <c r="F6" s="5"/>
    </row>
    <row r="7" spans="1:6" ht="57.75" customHeight="1" x14ac:dyDescent="0.2">
      <c r="A7" s="519" t="s">
        <v>112</v>
      </c>
      <c r="B7" s="361" t="s">
        <v>113</v>
      </c>
      <c r="C7" s="361" t="s">
        <v>114</v>
      </c>
      <c r="E7" s="5"/>
    </row>
    <row r="8" spans="1:6" ht="19.5" customHeight="1" x14ac:dyDescent="0.2">
      <c r="A8" s="520"/>
      <c r="B8" s="537" t="s">
        <v>115</v>
      </c>
      <c r="C8" s="522"/>
    </row>
    <row r="9" spans="1:6" ht="18.75" customHeight="1" x14ac:dyDescent="0.2">
      <c r="A9" s="3"/>
      <c r="B9" s="36"/>
      <c r="C9" s="37"/>
    </row>
    <row r="10" spans="1:6" ht="18.75" customHeight="1" x14ac:dyDescent="0.2">
      <c r="A10" s="3"/>
      <c r="B10" s="36"/>
      <c r="C10" s="37"/>
    </row>
    <row r="11" spans="1:6" ht="18.75" customHeight="1" x14ac:dyDescent="0.2">
      <c r="A11" s="3"/>
      <c r="B11" s="36"/>
      <c r="C11" s="37"/>
    </row>
    <row r="12" spans="1:6" ht="18.75" customHeight="1" x14ac:dyDescent="0.2">
      <c r="A12" s="3"/>
      <c r="B12" s="36"/>
      <c r="C12" s="37"/>
    </row>
    <row r="13" spans="1:6" ht="18.75" customHeight="1" x14ac:dyDescent="0.2">
      <c r="A13" s="3"/>
      <c r="B13" s="36"/>
      <c r="C13" s="37"/>
    </row>
    <row r="14" spans="1:6" ht="18.75" customHeight="1" x14ac:dyDescent="0.2">
      <c r="A14" s="3"/>
      <c r="B14" s="36"/>
      <c r="C14" s="37"/>
    </row>
    <row r="15" spans="1:6" ht="18.75" customHeight="1" x14ac:dyDescent="0.2">
      <c r="A15" s="3"/>
      <c r="B15" s="36"/>
      <c r="C15" s="37"/>
    </row>
    <row r="16" spans="1:6" ht="18.75" customHeight="1" x14ac:dyDescent="0.2">
      <c r="A16" s="368"/>
      <c r="B16" s="36"/>
      <c r="C16" s="37"/>
    </row>
    <row r="17" spans="1:6" ht="18.75" customHeight="1" x14ac:dyDescent="0.2">
      <c r="A17" s="368"/>
      <c r="B17" s="36"/>
      <c r="C17" s="37"/>
    </row>
    <row r="18" spans="1:6" ht="18.75" customHeight="1" x14ac:dyDescent="0.2">
      <c r="A18" s="368"/>
      <c r="B18" s="36"/>
      <c r="C18" s="37"/>
    </row>
    <row r="19" spans="1:6" ht="18.75" customHeight="1" x14ac:dyDescent="0.2">
      <c r="A19" s="368"/>
      <c r="B19" s="36"/>
      <c r="C19" s="37"/>
    </row>
    <row r="20" spans="1:6" ht="18.75" customHeight="1" x14ac:dyDescent="0.2">
      <c r="A20" s="368"/>
      <c r="B20" s="36"/>
      <c r="C20" s="37"/>
    </row>
    <row r="21" spans="1:6" ht="18.75" customHeight="1" thickBot="1" x14ac:dyDescent="0.25">
      <c r="A21" s="368"/>
      <c r="B21" s="36"/>
      <c r="C21" s="37"/>
    </row>
    <row r="22" spans="1:6" ht="17.25" customHeight="1" thickBot="1" x14ac:dyDescent="0.25">
      <c r="A22" s="13" t="s">
        <v>116</v>
      </c>
      <c r="B22" s="39">
        <f>SUM(B9:B21)</f>
        <v>0</v>
      </c>
      <c r="C22" s="38">
        <f>SUM(C9:C21)</f>
        <v>0</v>
      </c>
    </row>
    <row r="23" spans="1:6" x14ac:dyDescent="0.2">
      <c r="B23" s="11"/>
    </row>
    <row r="24" spans="1:6" ht="26.25" x14ac:dyDescent="0.2">
      <c r="A24" s="496" t="s">
        <v>117</v>
      </c>
      <c r="B24" s="497"/>
      <c r="C24" s="497"/>
    </row>
    <row r="25" spans="1:6" ht="15.75" x14ac:dyDescent="0.2">
      <c r="A25" s="540" t="s">
        <v>111</v>
      </c>
      <c r="B25" s="540"/>
      <c r="C25" s="540"/>
    </row>
    <row r="26" spans="1:6" ht="15" customHeight="1" x14ac:dyDescent="0.2">
      <c r="A26" s="539" t="str">
        <f>paramètrage!A18</f>
        <v>Liste des recettes rattachées à l'exercice 2022 et qui n'ont pas été reçues au 31/12/2022</v>
      </c>
      <c r="B26" s="539"/>
      <c r="C26" s="539"/>
      <c r="D26" s="4"/>
      <c r="F26" s="5"/>
    </row>
    <row r="27" spans="1:6" x14ac:dyDescent="0.2">
      <c r="B27" s="1"/>
      <c r="C27" s="1"/>
    </row>
    <row r="28" spans="1:6" ht="38.25" customHeight="1" x14ac:dyDescent="0.2">
      <c r="A28" s="519" t="s">
        <v>118</v>
      </c>
      <c r="B28" s="361" t="s">
        <v>119</v>
      </c>
      <c r="C28" s="361" t="s">
        <v>120</v>
      </c>
    </row>
    <row r="29" spans="1:6" ht="12.75" customHeight="1" x14ac:dyDescent="0.2">
      <c r="A29" s="520"/>
      <c r="B29" s="537" t="s">
        <v>115</v>
      </c>
      <c r="C29" s="522"/>
    </row>
    <row r="30" spans="1:6" ht="18.75" customHeight="1" x14ac:dyDescent="0.2">
      <c r="A30" s="3"/>
      <c r="B30" s="23"/>
      <c r="C30" s="37"/>
    </row>
    <row r="31" spans="1:6" ht="18.75" customHeight="1" x14ac:dyDescent="0.2">
      <c r="A31" s="368"/>
      <c r="B31" s="23"/>
      <c r="C31" s="37"/>
    </row>
    <row r="32" spans="1:6" ht="18.75" customHeight="1" x14ac:dyDescent="0.2">
      <c r="A32" s="368"/>
      <c r="B32" s="23"/>
      <c r="C32" s="37"/>
    </row>
    <row r="33" spans="1:3" ht="18.75" customHeight="1" x14ac:dyDescent="0.2">
      <c r="A33" s="368"/>
      <c r="B33" s="23"/>
      <c r="C33" s="37"/>
    </row>
    <row r="34" spans="1:3" ht="18.75" customHeight="1" x14ac:dyDescent="0.2">
      <c r="A34" s="368"/>
      <c r="B34" s="23"/>
      <c r="C34" s="37"/>
    </row>
    <row r="35" spans="1:3" ht="18.75" customHeight="1" x14ac:dyDescent="0.2">
      <c r="A35" s="368"/>
      <c r="B35" s="23"/>
      <c r="C35" s="37"/>
    </row>
    <row r="36" spans="1:3" ht="18.75" customHeight="1" x14ac:dyDescent="0.2">
      <c r="A36" s="368"/>
      <c r="B36" s="23"/>
      <c r="C36" s="37"/>
    </row>
    <row r="37" spans="1:3" ht="18.75" customHeight="1" x14ac:dyDescent="0.2">
      <c r="A37" s="368"/>
      <c r="B37" s="23"/>
      <c r="C37" s="37"/>
    </row>
    <row r="38" spans="1:3" ht="18.75" customHeight="1" x14ac:dyDescent="0.2">
      <c r="A38" s="368"/>
      <c r="B38" s="23"/>
      <c r="C38" s="37"/>
    </row>
    <row r="39" spans="1:3" ht="18.75" customHeight="1" x14ac:dyDescent="0.2">
      <c r="A39" s="368"/>
      <c r="B39" s="23"/>
      <c r="C39" s="37"/>
    </row>
    <row r="40" spans="1:3" ht="18.75" customHeight="1" x14ac:dyDescent="0.2">
      <c r="A40" s="368"/>
      <c r="B40" s="23"/>
      <c r="C40" s="37"/>
    </row>
    <row r="41" spans="1:3" ht="18.75" customHeight="1" x14ac:dyDescent="0.2">
      <c r="A41" s="368"/>
      <c r="B41" s="23"/>
      <c r="C41" s="37"/>
    </row>
    <row r="42" spans="1:3" ht="18.75" customHeight="1" thickBot="1" x14ac:dyDescent="0.25">
      <c r="A42" s="368"/>
      <c r="B42" s="23"/>
      <c r="C42" s="37"/>
    </row>
    <row r="43" spans="1:3" ht="18.75" customHeight="1" thickBot="1" x14ac:dyDescent="0.25">
      <c r="A43" s="13" t="s">
        <v>121</v>
      </c>
      <c r="B43" s="40">
        <f>SUM(B30:B42)</f>
        <v>0</v>
      </c>
      <c r="C43" s="42">
        <f>SUM(C30:C42)</f>
        <v>0</v>
      </c>
    </row>
  </sheetData>
  <mergeCells count="11">
    <mergeCell ref="B29:C29"/>
    <mergeCell ref="A28:A29"/>
    <mergeCell ref="B1:C1"/>
    <mergeCell ref="A3:C3"/>
    <mergeCell ref="A26:C26"/>
    <mergeCell ref="B8:C8"/>
    <mergeCell ref="A25:C25"/>
    <mergeCell ref="A7:A8"/>
    <mergeCell ref="A5:C5"/>
    <mergeCell ref="A24:C24"/>
    <mergeCell ref="A4:C4"/>
  </mergeCells>
  <phoneticPr fontId="0" type="noConversion"/>
  <pageMargins left="0.31496062992125984" right="0.31496062992125984" top="0.39370078740157483" bottom="0.39370078740157483" header="0.19685039370078741" footer="0.19685039370078741"/>
  <pageSetup paperSize="9" scale="97" firstPageNumber="17"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6"/>
  <sheetViews>
    <sheetView showZeros="0" zoomScaleNormal="100" workbookViewId="0">
      <selection activeCell="A22" sqref="A22:D22"/>
    </sheetView>
  </sheetViews>
  <sheetFormatPr baseColWidth="10" defaultColWidth="11.42578125" defaultRowHeight="12.75" x14ac:dyDescent="0.2"/>
  <cols>
    <col min="1" max="1" width="27.7109375" style="2" customWidth="1"/>
    <col min="2" max="2" width="20.42578125" style="2" customWidth="1"/>
    <col min="3" max="3" width="20.140625" style="2" customWidth="1"/>
    <col min="4" max="4" width="26.85546875" style="2" customWidth="1"/>
    <col min="5" max="16384" width="11.42578125" style="2"/>
  </cols>
  <sheetData>
    <row r="1" spans="1:7" ht="15.75" x14ac:dyDescent="0.2">
      <c r="A1" s="1" t="s">
        <v>109</v>
      </c>
      <c r="B1" s="27" t="str">
        <f>'1- Coordonnées'!B5</f>
        <v>EEDF -</v>
      </c>
      <c r="C1" s="27"/>
    </row>
    <row r="2" spans="1:7" x14ac:dyDescent="0.2">
      <c r="A2" s="1"/>
    </row>
    <row r="3" spans="1:7" ht="26.25" x14ac:dyDescent="0.2">
      <c r="A3" s="496" t="s">
        <v>122</v>
      </c>
      <c r="B3" s="496"/>
      <c r="C3" s="496"/>
      <c r="D3" s="496"/>
      <c r="E3" s="4"/>
      <c r="G3" s="5"/>
    </row>
    <row r="4" spans="1:7" ht="15" customHeight="1" x14ac:dyDescent="0.2">
      <c r="A4" s="539" t="str">
        <f>paramètrage!A17</f>
        <v>Liste des dépenses rattachées à l'exercice 2022 et qui n'ont pas été payées au 31/12/2022</v>
      </c>
      <c r="B4" s="539"/>
      <c r="C4" s="539"/>
      <c r="D4" s="539"/>
      <c r="E4" s="4"/>
      <c r="G4" s="5"/>
    </row>
    <row r="5" spans="1:7" ht="12.75" customHeight="1" x14ac:dyDescent="0.2">
      <c r="B5" s="24"/>
      <c r="C5" s="24"/>
      <c r="D5" s="7"/>
      <c r="E5" s="4"/>
      <c r="G5" s="5"/>
    </row>
    <row r="6" spans="1:7" ht="38.25" x14ac:dyDescent="0.2">
      <c r="A6" s="519" t="s">
        <v>112</v>
      </c>
      <c r="B6" s="356" t="s">
        <v>113</v>
      </c>
      <c r="C6" s="356" t="s">
        <v>114</v>
      </c>
      <c r="D6" s="541" t="s">
        <v>123</v>
      </c>
      <c r="F6" s="5"/>
    </row>
    <row r="7" spans="1:7" ht="19.5" customHeight="1" x14ac:dyDescent="0.2">
      <c r="A7" s="520"/>
      <c r="B7" s="537" t="s">
        <v>115</v>
      </c>
      <c r="C7" s="522"/>
      <c r="D7" s="542"/>
    </row>
    <row r="8" spans="1:7" ht="18.75" customHeight="1" x14ac:dyDescent="0.2">
      <c r="A8" s="3"/>
      <c r="B8" s="36"/>
      <c r="C8" s="37"/>
      <c r="D8" s="368"/>
    </row>
    <row r="9" spans="1:7" ht="18.75" customHeight="1" x14ac:dyDescent="0.2">
      <c r="A9" s="368"/>
      <c r="B9" s="36"/>
      <c r="C9" s="37"/>
      <c r="D9" s="368"/>
    </row>
    <row r="10" spans="1:7" ht="18.75" customHeight="1" x14ac:dyDescent="0.2">
      <c r="A10" s="368"/>
      <c r="B10" s="36"/>
      <c r="C10" s="37"/>
      <c r="D10" s="368"/>
    </row>
    <row r="11" spans="1:7" ht="18.75" customHeight="1" x14ac:dyDescent="0.2">
      <c r="A11" s="368"/>
      <c r="B11" s="36"/>
      <c r="C11" s="37"/>
      <c r="D11" s="368"/>
    </row>
    <row r="12" spans="1:7" ht="18.75" customHeight="1" x14ac:dyDescent="0.2">
      <c r="A12" s="368"/>
      <c r="B12" s="36"/>
      <c r="C12" s="37"/>
      <c r="D12" s="368"/>
    </row>
    <row r="13" spans="1:7" ht="18.75" customHeight="1" x14ac:dyDescent="0.2">
      <c r="A13" s="368"/>
      <c r="B13" s="36"/>
      <c r="C13" s="37"/>
      <c r="D13" s="368"/>
    </row>
    <row r="14" spans="1:7" ht="18.75" customHeight="1" x14ac:dyDescent="0.2">
      <c r="A14" s="368"/>
      <c r="B14" s="36"/>
      <c r="C14" s="37"/>
      <c r="D14" s="368"/>
    </row>
    <row r="15" spans="1:7" ht="18.75" customHeight="1" x14ac:dyDescent="0.2">
      <c r="A15" s="368"/>
      <c r="B15" s="36"/>
      <c r="C15" s="37"/>
      <c r="D15" s="368"/>
    </row>
    <row r="16" spans="1:7" ht="18.75" customHeight="1" x14ac:dyDescent="0.2">
      <c r="A16" s="368"/>
      <c r="B16" s="36"/>
      <c r="C16" s="37"/>
      <c r="D16" s="368"/>
    </row>
    <row r="17" spans="1:4" ht="18.75" customHeight="1" thickBot="1" x14ac:dyDescent="0.25">
      <c r="A17" s="368"/>
      <c r="B17" s="36"/>
      <c r="C17" s="37"/>
      <c r="D17" s="368"/>
    </row>
    <row r="18" spans="1:4" ht="17.25" customHeight="1" thickBot="1" x14ac:dyDescent="0.25">
      <c r="A18" s="13" t="s">
        <v>116</v>
      </c>
      <c r="B18" s="39">
        <f>SUM(B8:B17)</f>
        <v>0</v>
      </c>
      <c r="C18" s="38">
        <f>SUM(C8:C17)</f>
        <v>0</v>
      </c>
    </row>
    <row r="19" spans="1:4" ht="12" customHeight="1" x14ac:dyDescent="0.2">
      <c r="A19" s="13"/>
      <c r="B19" s="108"/>
      <c r="C19" s="109"/>
    </row>
    <row r="20" spans="1:4" x14ac:dyDescent="0.2">
      <c r="B20" s="11"/>
    </row>
    <row r="21" spans="1:4" ht="26.25" x14ac:dyDescent="0.2">
      <c r="A21" s="496" t="s">
        <v>124</v>
      </c>
      <c r="B21" s="496"/>
      <c r="C21" s="496"/>
      <c r="D21" s="496"/>
    </row>
    <row r="22" spans="1:4" ht="15" customHeight="1" x14ac:dyDescent="0.2">
      <c r="A22" s="543" t="str">
        <f>paramètrage!A18</f>
        <v>Liste des recettes rattachées à l'exercice 2022 et qui n'ont pas été reçues au 31/12/2022</v>
      </c>
      <c r="B22" s="543"/>
      <c r="C22" s="543"/>
      <c r="D22" s="543"/>
    </row>
    <row r="23" spans="1:4" x14ac:dyDescent="0.2">
      <c r="B23" s="1"/>
      <c r="C23" s="1"/>
    </row>
    <row r="24" spans="1:4" ht="38.25" customHeight="1" x14ac:dyDescent="0.2">
      <c r="A24" s="519" t="s">
        <v>118</v>
      </c>
      <c r="B24" s="356" t="s">
        <v>119</v>
      </c>
      <c r="C24" s="356" t="s">
        <v>120</v>
      </c>
      <c r="D24" s="541" t="s">
        <v>123</v>
      </c>
    </row>
    <row r="25" spans="1:4" ht="12.75" customHeight="1" x14ac:dyDescent="0.2">
      <c r="A25" s="520"/>
      <c r="B25" s="537" t="s">
        <v>115</v>
      </c>
      <c r="C25" s="522"/>
      <c r="D25" s="542"/>
    </row>
    <row r="26" spans="1:4" ht="18.75" customHeight="1" x14ac:dyDescent="0.2">
      <c r="A26" s="3"/>
      <c r="B26" s="23"/>
      <c r="C26" s="37"/>
      <c r="D26" s="368"/>
    </row>
    <row r="27" spans="1:4" ht="18.75" customHeight="1" x14ac:dyDescent="0.2">
      <c r="A27" s="3"/>
      <c r="B27" s="23"/>
      <c r="C27" s="37"/>
      <c r="D27" s="368"/>
    </row>
    <row r="28" spans="1:4" ht="18.75" customHeight="1" x14ac:dyDescent="0.2">
      <c r="A28" s="3"/>
      <c r="B28" s="23"/>
      <c r="C28" s="37"/>
      <c r="D28" s="368"/>
    </row>
    <row r="29" spans="1:4" ht="18.75" customHeight="1" x14ac:dyDescent="0.2">
      <c r="A29" s="3"/>
      <c r="B29" s="23"/>
      <c r="C29" s="37"/>
      <c r="D29" s="368"/>
    </row>
    <row r="30" spans="1:4" ht="18.75" customHeight="1" x14ac:dyDescent="0.2">
      <c r="A30" s="368"/>
      <c r="B30" s="23"/>
      <c r="C30" s="37"/>
      <c r="D30" s="368"/>
    </row>
    <row r="31" spans="1:4" ht="18.75" customHeight="1" x14ac:dyDescent="0.2">
      <c r="A31" s="368"/>
      <c r="B31" s="23"/>
      <c r="C31" s="37"/>
      <c r="D31" s="368"/>
    </row>
    <row r="32" spans="1:4" ht="18.75" customHeight="1" x14ac:dyDescent="0.2">
      <c r="A32" s="368"/>
      <c r="B32" s="23"/>
      <c r="C32" s="37"/>
      <c r="D32" s="368"/>
    </row>
    <row r="33" spans="1:4" ht="18.75" customHeight="1" x14ac:dyDescent="0.2">
      <c r="A33" s="368"/>
      <c r="B33" s="23"/>
      <c r="C33" s="37"/>
      <c r="D33" s="368"/>
    </row>
    <row r="34" spans="1:4" ht="18.75" customHeight="1" x14ac:dyDescent="0.2">
      <c r="A34" s="368"/>
      <c r="B34" s="23"/>
      <c r="C34" s="37"/>
      <c r="D34" s="368"/>
    </row>
    <row r="35" spans="1:4" ht="18.75" customHeight="1" thickBot="1" x14ac:dyDescent="0.25">
      <c r="A35" s="368"/>
      <c r="B35" s="23"/>
      <c r="C35" s="37"/>
      <c r="D35" s="368"/>
    </row>
    <row r="36" spans="1:4" ht="18.75" customHeight="1" thickBot="1" x14ac:dyDescent="0.25">
      <c r="A36" s="13" t="s">
        <v>125</v>
      </c>
      <c r="B36" s="40">
        <f>SUM(B26:B35)</f>
        <v>0</v>
      </c>
      <c r="C36" s="42">
        <f>SUM(C26:C35)</f>
        <v>0</v>
      </c>
    </row>
  </sheetData>
  <mergeCells count="10">
    <mergeCell ref="D6:D7"/>
    <mergeCell ref="D24:D25"/>
    <mergeCell ref="A4:D4"/>
    <mergeCell ref="A3:D3"/>
    <mergeCell ref="A24:A25"/>
    <mergeCell ref="B25:C25"/>
    <mergeCell ref="A21:D21"/>
    <mergeCell ref="A6:A7"/>
    <mergeCell ref="B7:C7"/>
    <mergeCell ref="A22:D22"/>
  </mergeCells>
  <phoneticPr fontId="0" type="noConversion"/>
  <pageMargins left="0.31496062992125984" right="0.31496062992125984" top="0.39370078740157483" bottom="0.39370078740157483" header="0.19685039370078741" footer="0.19685039370078741"/>
  <pageSetup paperSize="9" firstPageNumber="17"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0"/>
  <sheetViews>
    <sheetView workbookViewId="0">
      <selection activeCell="A23" sqref="A23:E23"/>
    </sheetView>
  </sheetViews>
  <sheetFormatPr baseColWidth="10" defaultColWidth="11.42578125" defaultRowHeight="12.75" x14ac:dyDescent="0.2"/>
  <cols>
    <col min="1" max="1" width="36.28515625" style="2" customWidth="1"/>
    <col min="2" max="2" width="14.28515625" style="2" customWidth="1"/>
    <col min="3" max="4" width="23" style="2" customWidth="1"/>
    <col min="5" max="5" width="15.42578125" style="12" bestFit="1" customWidth="1"/>
    <col min="6" max="16384" width="11.42578125" style="2"/>
  </cols>
  <sheetData>
    <row r="1" spans="1:9" ht="15.75" x14ac:dyDescent="0.2">
      <c r="A1" s="1" t="s">
        <v>109</v>
      </c>
      <c r="B1" s="538" t="str">
        <f>'1- Coordonnées'!B5</f>
        <v>EEDF -</v>
      </c>
      <c r="C1" s="538"/>
      <c r="D1" s="538"/>
      <c r="E1" s="538"/>
    </row>
    <row r="2" spans="1:9" ht="14.25" customHeight="1" x14ac:dyDescent="0.2">
      <c r="A2" s="1"/>
    </row>
    <row r="3" spans="1:9" ht="31.5" x14ac:dyDescent="0.2">
      <c r="A3" s="456" t="s">
        <v>126</v>
      </c>
      <c r="B3" s="545"/>
      <c r="C3" s="545"/>
      <c r="D3" s="545"/>
      <c r="E3" s="545"/>
      <c r="G3" s="4"/>
      <c r="I3" s="5"/>
    </row>
    <row r="4" spans="1:9" ht="15" customHeight="1" x14ac:dyDescent="0.2">
      <c r="A4" s="544" t="str">
        <f>paramètrage!A19</f>
        <v>Il s'agit de charges réglées en 2022 à imputer à une autre année future (2023-2024….)</v>
      </c>
      <c r="B4" s="544"/>
      <c r="C4" s="544"/>
      <c r="D4" s="544"/>
      <c r="E4" s="544"/>
      <c r="G4" s="4"/>
      <c r="I4" s="5"/>
    </row>
    <row r="5" spans="1:9" ht="15.75" customHeight="1" x14ac:dyDescent="0.2">
      <c r="A5" s="544" t="s">
        <v>127</v>
      </c>
      <c r="B5" s="544"/>
      <c r="C5" s="544"/>
      <c r="D5" s="544"/>
      <c r="E5" s="544"/>
      <c r="G5" s="4"/>
      <c r="I5" s="5"/>
    </row>
    <row r="6" spans="1:9" ht="15.75" x14ac:dyDescent="0.2">
      <c r="A6" s="546" t="s">
        <v>128</v>
      </c>
      <c r="B6" s="546"/>
      <c r="C6" s="546"/>
      <c r="D6" s="546"/>
      <c r="E6" s="546"/>
      <c r="F6" s="7"/>
      <c r="G6" s="4"/>
      <c r="I6" s="5"/>
    </row>
    <row r="7" spans="1:9" ht="12.75" customHeight="1" x14ac:dyDescent="0.2">
      <c r="B7" s="24"/>
      <c r="C7" s="24"/>
      <c r="F7" s="7"/>
      <c r="G7" s="4"/>
      <c r="I7" s="5"/>
    </row>
    <row r="8" spans="1:9" ht="24" customHeight="1" x14ac:dyDescent="0.2">
      <c r="A8" s="519" t="s">
        <v>112</v>
      </c>
      <c r="B8" s="541" t="s">
        <v>115</v>
      </c>
      <c r="C8" s="537" t="s">
        <v>129</v>
      </c>
      <c r="D8" s="522"/>
      <c r="E8" s="547" t="s">
        <v>130</v>
      </c>
      <c r="G8" s="5"/>
    </row>
    <row r="9" spans="1:9" x14ac:dyDescent="0.2">
      <c r="A9" s="520"/>
      <c r="B9" s="542"/>
      <c r="C9" s="361" t="s">
        <v>131</v>
      </c>
      <c r="D9" s="361" t="s">
        <v>132</v>
      </c>
      <c r="E9" s="547"/>
    </row>
    <row r="10" spans="1:9" ht="15" customHeight="1" x14ac:dyDescent="0.2">
      <c r="A10" s="363"/>
      <c r="B10" s="79"/>
      <c r="C10" s="356"/>
      <c r="D10" s="356"/>
      <c r="E10" s="78"/>
    </row>
    <row r="11" spans="1:9" ht="15" customHeight="1" x14ac:dyDescent="0.2">
      <c r="A11" s="363"/>
      <c r="B11" s="79"/>
      <c r="C11" s="356"/>
      <c r="D11" s="356"/>
      <c r="E11" s="78"/>
    </row>
    <row r="12" spans="1:9" ht="15" customHeight="1" x14ac:dyDescent="0.2">
      <c r="A12" s="363"/>
      <c r="B12" s="79"/>
      <c r="C12" s="356"/>
      <c r="D12" s="356"/>
      <c r="E12" s="78"/>
    </row>
    <row r="13" spans="1:9" ht="15" customHeight="1" x14ac:dyDescent="0.2">
      <c r="A13" s="363"/>
      <c r="B13" s="79"/>
      <c r="C13" s="356"/>
      <c r="D13" s="356"/>
      <c r="E13" s="78"/>
    </row>
    <row r="14" spans="1:9" ht="15" customHeight="1" x14ac:dyDescent="0.2">
      <c r="A14" s="363"/>
      <c r="B14" s="79"/>
      <c r="C14" s="356"/>
      <c r="D14" s="356"/>
      <c r="E14" s="78"/>
    </row>
    <row r="15" spans="1:9" ht="15" customHeight="1" x14ac:dyDescent="0.2">
      <c r="A15" s="3"/>
      <c r="B15" s="36"/>
      <c r="C15" s="25"/>
      <c r="D15" s="368"/>
      <c r="E15" s="355"/>
    </row>
    <row r="16" spans="1:9" ht="15" customHeight="1" x14ac:dyDescent="0.2">
      <c r="A16" s="3"/>
      <c r="B16" s="36"/>
      <c r="C16" s="25"/>
      <c r="D16" s="368"/>
      <c r="E16" s="355"/>
    </row>
    <row r="17" spans="1:5" ht="15" customHeight="1" x14ac:dyDescent="0.2">
      <c r="A17" s="3"/>
      <c r="B17" s="36"/>
      <c r="C17" s="25"/>
      <c r="D17" s="368"/>
      <c r="E17" s="355"/>
    </row>
    <row r="18" spans="1:5" ht="15" customHeight="1" x14ac:dyDescent="0.2">
      <c r="A18" s="368"/>
      <c r="B18" s="36"/>
      <c r="C18" s="25"/>
      <c r="D18" s="368"/>
      <c r="E18" s="355"/>
    </row>
    <row r="19" spans="1:5" ht="15" customHeight="1" thickBot="1" x14ac:dyDescent="0.25">
      <c r="A19" s="43"/>
      <c r="B19" s="70"/>
      <c r="C19" s="25"/>
      <c r="D19" s="368"/>
      <c r="E19" s="355"/>
    </row>
    <row r="20" spans="1:5" ht="17.25" customHeight="1" thickBot="1" x14ac:dyDescent="0.25">
      <c r="A20" s="71" t="s">
        <v>133</v>
      </c>
      <c r="B20" s="73">
        <f>SUM(B10:B19)</f>
        <v>0</v>
      </c>
      <c r="C20" s="72"/>
      <c r="D20" s="72"/>
    </row>
    <row r="21" spans="1:5" ht="27" customHeight="1" x14ac:dyDescent="0.2">
      <c r="B21" s="11"/>
    </row>
    <row r="22" spans="1:5" ht="31.5" x14ac:dyDescent="0.2">
      <c r="A22" s="456" t="s">
        <v>134</v>
      </c>
      <c r="B22" s="545"/>
      <c r="C22" s="545"/>
      <c r="D22" s="545"/>
      <c r="E22" s="545"/>
    </row>
    <row r="23" spans="1:5" ht="15" customHeight="1" x14ac:dyDescent="0.2">
      <c r="A23" s="544" t="str">
        <f>paramètrage!A20</f>
        <v>Il s'agit de produits encaissés en 2022 à imputer à une autre année (2023-2024….)</v>
      </c>
      <c r="B23" s="544"/>
      <c r="C23" s="544"/>
      <c r="D23" s="544"/>
      <c r="E23" s="544"/>
    </row>
    <row r="24" spans="1:5" ht="15" customHeight="1" x14ac:dyDescent="0.2">
      <c r="A24" s="544" t="s">
        <v>135</v>
      </c>
      <c r="B24" s="544"/>
      <c r="C24" s="544"/>
      <c r="D24" s="544"/>
      <c r="E24" s="544"/>
    </row>
    <row r="25" spans="1:5" ht="15.75" x14ac:dyDescent="0.2">
      <c r="A25" s="546" t="s">
        <v>136</v>
      </c>
      <c r="B25" s="546"/>
      <c r="C25" s="546"/>
      <c r="D25" s="546"/>
      <c r="E25" s="546"/>
    </row>
    <row r="26" spans="1:5" x14ac:dyDescent="0.2">
      <c r="B26" s="24"/>
      <c r="C26" s="24"/>
    </row>
    <row r="27" spans="1:5" ht="15.75" customHeight="1" x14ac:dyDescent="0.2">
      <c r="A27" s="519" t="s">
        <v>137</v>
      </c>
      <c r="B27" s="541" t="s">
        <v>115</v>
      </c>
      <c r="C27" s="537" t="s">
        <v>129</v>
      </c>
      <c r="D27" s="522"/>
      <c r="E27" s="547" t="s">
        <v>130</v>
      </c>
    </row>
    <row r="28" spans="1:5" ht="18" customHeight="1" x14ac:dyDescent="0.2">
      <c r="A28" s="520"/>
      <c r="B28" s="542"/>
      <c r="C28" s="361" t="s">
        <v>138</v>
      </c>
      <c r="D28" s="361" t="s">
        <v>139</v>
      </c>
      <c r="E28" s="547"/>
    </row>
    <row r="29" spans="1:5" ht="15" customHeight="1" x14ac:dyDescent="0.2">
      <c r="A29" s="363"/>
      <c r="B29" s="79"/>
      <c r="C29" s="356"/>
      <c r="D29" s="356"/>
      <c r="E29" s="78"/>
    </row>
    <row r="30" spans="1:5" ht="15" customHeight="1" x14ac:dyDescent="0.2">
      <c r="A30" s="363"/>
      <c r="B30" s="79"/>
      <c r="C30" s="356"/>
      <c r="D30" s="356"/>
      <c r="E30" s="78"/>
    </row>
    <row r="31" spans="1:5" ht="15" customHeight="1" x14ac:dyDescent="0.2">
      <c r="A31" s="363"/>
      <c r="B31" s="79"/>
      <c r="C31" s="356"/>
      <c r="D31" s="356"/>
      <c r="E31" s="78"/>
    </row>
    <row r="32" spans="1:5" ht="15" customHeight="1" x14ac:dyDescent="0.2">
      <c r="A32" s="363"/>
      <c r="B32" s="79"/>
      <c r="C32" s="356"/>
      <c r="D32" s="356"/>
      <c r="E32" s="78"/>
    </row>
    <row r="33" spans="1:5" ht="15" customHeight="1" x14ac:dyDescent="0.2">
      <c r="A33" s="363"/>
      <c r="B33" s="79"/>
      <c r="C33" s="356"/>
      <c r="D33" s="356"/>
      <c r="E33" s="78"/>
    </row>
    <row r="34" spans="1:5" ht="15" customHeight="1" x14ac:dyDescent="0.2">
      <c r="A34" s="363"/>
      <c r="B34" s="79"/>
      <c r="C34" s="356"/>
      <c r="D34" s="356"/>
      <c r="E34" s="78"/>
    </row>
    <row r="35" spans="1:5" ht="15" customHeight="1" x14ac:dyDescent="0.2">
      <c r="A35" s="363"/>
      <c r="B35" s="79"/>
      <c r="C35" s="356"/>
      <c r="D35" s="356"/>
      <c r="E35" s="78"/>
    </row>
    <row r="36" spans="1:5" ht="15" customHeight="1" x14ac:dyDescent="0.2">
      <c r="A36" s="3"/>
      <c r="B36" s="36"/>
      <c r="C36" s="25"/>
      <c r="D36" s="368"/>
      <c r="E36" s="355"/>
    </row>
    <row r="37" spans="1:5" ht="15" customHeight="1" x14ac:dyDescent="0.2">
      <c r="A37" s="368"/>
      <c r="B37" s="36"/>
      <c r="C37" s="25"/>
      <c r="D37" s="368"/>
      <c r="E37" s="355"/>
    </row>
    <row r="38" spans="1:5" ht="15" customHeight="1" thickBot="1" x14ac:dyDescent="0.25">
      <c r="A38" s="43"/>
      <c r="B38" s="70"/>
      <c r="C38" s="25"/>
      <c r="D38" s="368"/>
      <c r="E38" s="355"/>
    </row>
    <row r="39" spans="1:5" ht="13.5" thickBot="1" x14ac:dyDescent="0.25">
      <c r="A39" s="71" t="s">
        <v>140</v>
      </c>
      <c r="B39" s="73">
        <f>SUM(B29:B38)</f>
        <v>0</v>
      </c>
      <c r="C39" s="72"/>
      <c r="D39" s="72"/>
    </row>
    <row r="40" spans="1:5" x14ac:dyDescent="0.2">
      <c r="B40" s="11"/>
    </row>
  </sheetData>
  <mergeCells count="17">
    <mergeCell ref="A27:A28"/>
    <mergeCell ref="B27:B28"/>
    <mergeCell ref="C27:D27"/>
    <mergeCell ref="E27:E28"/>
    <mergeCell ref="A23:E23"/>
    <mergeCell ref="A24:E24"/>
    <mergeCell ref="A25:E25"/>
    <mergeCell ref="A5:E5"/>
    <mergeCell ref="B1:E1"/>
    <mergeCell ref="A3:E3"/>
    <mergeCell ref="A6:E6"/>
    <mergeCell ref="A22:E22"/>
    <mergeCell ref="A8:A9"/>
    <mergeCell ref="C8:D8"/>
    <mergeCell ref="B8:B9"/>
    <mergeCell ref="E8:E9"/>
    <mergeCell ref="A4:E4"/>
  </mergeCells>
  <phoneticPr fontId="0" type="noConversion"/>
  <pageMargins left="0.7" right="0.7" top="0.75" bottom="0.75" header="0.3" footer="0.3"/>
  <pageSetup paperSize="9"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5"/>
  <sheetViews>
    <sheetView showZeros="0" zoomScaleNormal="100" workbookViewId="0">
      <selection activeCell="A4" sqref="A4:D4"/>
    </sheetView>
  </sheetViews>
  <sheetFormatPr baseColWidth="10" defaultColWidth="11.42578125" defaultRowHeight="12.75" x14ac:dyDescent="0.2"/>
  <cols>
    <col min="1" max="1" width="12.7109375" style="2" customWidth="1"/>
    <col min="2" max="2" width="28.5703125" style="2" customWidth="1"/>
    <col min="3" max="3" width="18.28515625" style="2" customWidth="1"/>
    <col min="4" max="4" width="18" style="2" customWidth="1"/>
    <col min="5" max="5" width="1" style="2" customWidth="1"/>
    <col min="6" max="6" width="26.5703125" style="2" customWidth="1"/>
    <col min="7" max="7" width="20" style="2" customWidth="1"/>
    <col min="8" max="8" width="16.5703125" style="2" customWidth="1"/>
    <col min="9" max="16384" width="11.42578125" style="2"/>
  </cols>
  <sheetData>
    <row r="1" spans="1:8" ht="15.75" x14ac:dyDescent="0.2">
      <c r="A1" s="1" t="s">
        <v>109</v>
      </c>
      <c r="B1" s="546" t="str">
        <f>'1- Coordonnées'!B5</f>
        <v>EEDF -</v>
      </c>
      <c r="C1" s="546"/>
      <c r="D1" s="546"/>
    </row>
    <row r="2" spans="1:8" ht="14.25" customHeight="1" x14ac:dyDescent="0.2"/>
    <row r="3" spans="1:8" ht="19.5" customHeight="1" x14ac:dyDescent="0.2">
      <c r="A3" s="554" t="s">
        <v>141</v>
      </c>
      <c r="B3" s="555"/>
      <c r="C3" s="555"/>
      <c r="D3" s="555"/>
      <c r="E3" s="444"/>
      <c r="F3" s="554" t="str">
        <f>paramètrage!A22</f>
        <v>8.2 Immobilisations sorties en 2022</v>
      </c>
      <c r="G3" s="554"/>
      <c r="H3" s="554"/>
    </row>
    <row r="4" spans="1:8" ht="27.75" customHeight="1" x14ac:dyDescent="0.2">
      <c r="A4" s="539" t="str">
        <f>paramètrage!A21</f>
        <v>Lister les achats de matériel (tels que tentes, vélos,....)  effectués entre le 01/01/2022 et le 31/12/2022</v>
      </c>
      <c r="B4" s="539"/>
      <c r="C4" s="539"/>
      <c r="D4" s="539"/>
      <c r="E4" s="445"/>
      <c r="F4" s="543" t="str">
        <f>paramètrage!A23</f>
        <v>Si vous avez des immobilisations sorties ou à sortir en 2022, par exemple une tente qui n'est plus en état, pensez à le spécifier pour que l'on puisse actualiser votre bilan vous devez être sûr que les immobilisations présentes dans votre bilan sont encore detenues par votre SLA</v>
      </c>
      <c r="G4" s="543"/>
      <c r="H4" s="543"/>
    </row>
    <row r="5" spans="1:8" ht="12.75" customHeight="1" x14ac:dyDescent="0.2">
      <c r="A5" s="28"/>
      <c r="B5" s="28"/>
      <c r="C5" s="28"/>
      <c r="D5" s="28"/>
      <c r="E5" s="446"/>
      <c r="F5" s="543"/>
      <c r="G5" s="543"/>
      <c r="H5" s="543"/>
    </row>
    <row r="6" spans="1:8" ht="57" customHeight="1" x14ac:dyDescent="0.2">
      <c r="A6" s="549" t="s">
        <v>142</v>
      </c>
      <c r="B6" s="549" t="s">
        <v>143</v>
      </c>
      <c r="C6" s="549" t="s">
        <v>144</v>
      </c>
      <c r="D6" s="549" t="s">
        <v>145</v>
      </c>
      <c r="E6" s="447"/>
      <c r="F6" s="557"/>
      <c r="G6" s="557"/>
      <c r="H6" s="557"/>
    </row>
    <row r="7" spans="1:8" ht="28.5" customHeight="1" x14ac:dyDescent="0.2">
      <c r="A7" s="553"/>
      <c r="B7" s="553"/>
      <c r="C7" s="550"/>
      <c r="D7" s="550"/>
      <c r="E7" s="447"/>
      <c r="F7" s="556" t="s">
        <v>146</v>
      </c>
      <c r="G7" s="556" t="s">
        <v>147</v>
      </c>
      <c r="H7" s="556" t="s">
        <v>148</v>
      </c>
    </row>
    <row r="8" spans="1:8" ht="21.75" customHeight="1" x14ac:dyDescent="0.2">
      <c r="A8" s="550"/>
      <c r="B8" s="550"/>
      <c r="C8" s="551" t="s">
        <v>115</v>
      </c>
      <c r="D8" s="552"/>
      <c r="E8" s="447"/>
      <c r="F8" s="556"/>
      <c r="G8" s="556"/>
      <c r="H8" s="556"/>
    </row>
    <row r="9" spans="1:8" ht="19.5" customHeight="1" x14ac:dyDescent="0.2">
      <c r="A9" s="29"/>
      <c r="B9" s="29"/>
      <c r="C9" s="30"/>
      <c r="D9" s="259"/>
      <c r="E9" s="447"/>
      <c r="F9" s="430"/>
      <c r="G9" s="426"/>
      <c r="H9" s="92"/>
    </row>
    <row r="10" spans="1:8" ht="19.5" customHeight="1" x14ac:dyDescent="0.2">
      <c r="A10" s="29"/>
      <c r="B10" s="29"/>
      <c r="C10" s="30"/>
      <c r="D10" s="259"/>
      <c r="E10" s="447"/>
      <c r="F10" s="431"/>
      <c r="G10" s="426"/>
      <c r="H10" s="92"/>
    </row>
    <row r="11" spans="1:8" ht="19.5" customHeight="1" x14ac:dyDescent="0.2">
      <c r="A11" s="29"/>
      <c r="B11" s="29"/>
      <c r="C11" s="30"/>
      <c r="D11" s="259"/>
      <c r="E11" s="447"/>
      <c r="F11" s="431"/>
      <c r="G11" s="426"/>
      <c r="H11" s="92"/>
    </row>
    <row r="12" spans="1:8" ht="19.5" customHeight="1" x14ac:dyDescent="0.2">
      <c r="A12" s="29"/>
      <c r="B12" s="29"/>
      <c r="C12" s="30"/>
      <c r="D12" s="259"/>
      <c r="E12" s="447"/>
      <c r="F12" s="431"/>
      <c r="G12" s="426"/>
      <c r="H12" s="92"/>
    </row>
    <row r="13" spans="1:8" ht="19.5" customHeight="1" x14ac:dyDescent="0.2">
      <c r="A13" s="29"/>
      <c r="B13" s="29"/>
      <c r="C13" s="30"/>
      <c r="D13" s="259"/>
      <c r="E13" s="447"/>
      <c r="F13" s="431"/>
      <c r="G13" s="426"/>
      <c r="H13" s="92"/>
    </row>
    <row r="14" spans="1:8" ht="19.5" customHeight="1" x14ac:dyDescent="0.2">
      <c r="A14" s="29"/>
      <c r="B14" s="29"/>
      <c r="C14" s="30"/>
      <c r="D14" s="259"/>
      <c r="E14" s="447"/>
      <c r="F14" s="431"/>
      <c r="G14" s="426"/>
      <c r="H14" s="92"/>
    </row>
    <row r="15" spans="1:8" ht="19.5" customHeight="1" x14ac:dyDescent="0.2">
      <c r="A15" s="29"/>
      <c r="B15" s="29"/>
      <c r="C15" s="30"/>
      <c r="D15" s="259"/>
      <c r="E15" s="447"/>
      <c r="F15" s="431"/>
      <c r="G15" s="427"/>
      <c r="H15" s="41"/>
    </row>
    <row r="16" spans="1:8" ht="19.5" customHeight="1" x14ac:dyDescent="0.2">
      <c r="A16" s="29"/>
      <c r="B16" s="29"/>
      <c r="C16" s="30"/>
      <c r="D16" s="259"/>
      <c r="E16" s="447"/>
      <c r="F16" s="431"/>
      <c r="G16" s="427"/>
      <c r="H16" s="41"/>
    </row>
    <row r="17" spans="1:8" ht="19.5" customHeight="1" x14ac:dyDescent="0.2">
      <c r="A17" s="29"/>
      <c r="B17" s="29"/>
      <c r="C17" s="30"/>
      <c r="D17" s="259"/>
      <c r="E17" s="447"/>
      <c r="F17" s="431"/>
      <c r="G17" s="427"/>
      <c r="H17" s="41"/>
    </row>
    <row r="18" spans="1:8" ht="19.5" customHeight="1" x14ac:dyDescent="0.2">
      <c r="A18" s="29"/>
      <c r="B18" s="29"/>
      <c r="C18" s="30"/>
      <c r="D18" s="259"/>
      <c r="E18" s="447"/>
      <c r="F18" s="431"/>
      <c r="G18" s="427"/>
      <c r="H18" s="41"/>
    </row>
    <row r="19" spans="1:8" x14ac:dyDescent="0.2">
      <c r="C19" s="9"/>
      <c r="D19" s="253"/>
      <c r="E19" s="444"/>
      <c r="F19" s="253"/>
    </row>
    <row r="20" spans="1:8" ht="14.25" customHeight="1" x14ac:dyDescent="0.2">
      <c r="B20" s="362" t="s">
        <v>103</v>
      </c>
      <c r="C20" s="31">
        <f>SUM(C9:C18)</f>
        <v>0</v>
      </c>
      <c r="D20" s="31">
        <f>SUM(D9:D18)</f>
        <v>0</v>
      </c>
      <c r="E20" s="444"/>
      <c r="F20" s="253"/>
    </row>
    <row r="21" spans="1:8" x14ac:dyDescent="0.2">
      <c r="E21" s="448"/>
    </row>
    <row r="22" spans="1:8" ht="15.75" x14ac:dyDescent="0.2">
      <c r="A22" s="548" t="s">
        <v>149</v>
      </c>
      <c r="B22" s="548"/>
      <c r="C22" s="548"/>
      <c r="D22" s="548"/>
      <c r="E22" s="448"/>
    </row>
    <row r="25" spans="1:8" x14ac:dyDescent="0.2">
      <c r="A25" s="111"/>
      <c r="B25" s="111"/>
      <c r="C25" s="112"/>
    </row>
  </sheetData>
  <mergeCells count="14">
    <mergeCell ref="F3:H3"/>
    <mergeCell ref="F7:F8"/>
    <mergeCell ref="G7:G8"/>
    <mergeCell ref="H7:H8"/>
    <mergeCell ref="F4:H6"/>
    <mergeCell ref="A22:D22"/>
    <mergeCell ref="C6:C7"/>
    <mergeCell ref="D6:D7"/>
    <mergeCell ref="C8:D8"/>
    <mergeCell ref="B1:D1"/>
    <mergeCell ref="A6:A8"/>
    <mergeCell ref="B6:B8"/>
    <mergeCell ref="A3:D3"/>
    <mergeCell ref="A4:D4"/>
  </mergeCells>
  <phoneticPr fontId="5" type="noConversion"/>
  <printOptions horizontalCentered="1"/>
  <pageMargins left="0.25" right="0.25" top="0.75" bottom="0.75" header="0.3" footer="0.3"/>
  <pageSetup paperSize="9" firstPageNumber="19" orientation="landscape"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43142D25402E49AA309ACD529B9FEC" ma:contentTypeVersion="16" ma:contentTypeDescription="Crée un document." ma:contentTypeScope="" ma:versionID="a785e2b3ff4a7f9de62d8cd9ac3360a4">
  <xsd:schema xmlns:xsd="http://www.w3.org/2001/XMLSchema" xmlns:xs="http://www.w3.org/2001/XMLSchema" xmlns:p="http://schemas.microsoft.com/office/2006/metadata/properties" xmlns:ns2="103f2e6f-8847-49db-ac32-7f1e769df740" xmlns:ns3="a29f7548-1b70-406b-a62e-b47cb579742f" targetNamespace="http://schemas.microsoft.com/office/2006/metadata/properties" ma:root="true" ma:fieldsID="e819c99e95f8b28bd2b180ecc72c69a9" ns2:_="" ns3:_="">
    <xsd:import namespace="103f2e6f-8847-49db-ac32-7f1e769df740"/>
    <xsd:import namespace="a29f7548-1b70-406b-a62e-b47cb57974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f2e6f-8847-49db-ac32-7f1e769df7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aedfcfd1-765f-434b-a29f-cc2b337e4b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29f7548-1b70-406b-a62e-b47cb579742f"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5c1599a1-13dd-444e-8ee0-351b0b49edea}" ma:internalName="TaxCatchAll" ma:showField="CatchAllData" ma:web="a29f7548-1b70-406b-a62e-b47cb57974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3f2e6f-8847-49db-ac32-7f1e769df740">
      <Terms xmlns="http://schemas.microsoft.com/office/infopath/2007/PartnerControls"/>
    </lcf76f155ced4ddcb4097134ff3c332f>
    <TaxCatchAll xmlns="a29f7548-1b70-406b-a62e-b47cb579742f" xsi:nil="true"/>
  </documentManagement>
</p:properties>
</file>

<file path=customXml/itemProps1.xml><?xml version="1.0" encoding="utf-8"?>
<ds:datastoreItem xmlns:ds="http://schemas.openxmlformats.org/officeDocument/2006/customXml" ds:itemID="{BECB96A5-B70E-40D1-B7AA-EEB019665FFD}">
  <ds:schemaRefs>
    <ds:schemaRef ds:uri="http://schemas.microsoft.com/sharepoint/v3/contenttype/forms"/>
  </ds:schemaRefs>
</ds:datastoreItem>
</file>

<file path=customXml/itemProps2.xml><?xml version="1.0" encoding="utf-8"?>
<ds:datastoreItem xmlns:ds="http://schemas.openxmlformats.org/officeDocument/2006/customXml" ds:itemID="{3CF2D12C-8704-49A8-99C3-56C677240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3f2e6f-8847-49db-ac32-7f1e769df740"/>
    <ds:schemaRef ds:uri="a29f7548-1b70-406b-a62e-b47cb5797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87A6E9-F48F-4FB3-8391-C75CE0983853}">
  <ds:schemaRefs>
    <ds:schemaRef ds:uri="http://schemas.microsoft.com/office/2006/metadata/properties"/>
    <ds:schemaRef ds:uri="http://schemas.microsoft.com/office/infopath/2007/PartnerControls"/>
    <ds:schemaRef ds:uri="103f2e6f-8847-49db-ac32-7f1e769df740"/>
    <ds:schemaRef ds:uri="a29f7548-1b70-406b-a62e-b47cb579742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8</vt:i4>
      </vt:variant>
    </vt:vector>
  </HeadingPairs>
  <TitlesOfParts>
    <vt:vector size="24" baseType="lpstr">
      <vt:lpstr>paramètrage</vt:lpstr>
      <vt:lpstr>1- Coordonnées</vt:lpstr>
      <vt:lpstr>2 - Situation de trésorerie</vt:lpstr>
      <vt:lpstr>3-Rapprochement bancaire</vt:lpstr>
      <vt:lpstr>4-Décompte de monnaie</vt:lpstr>
      <vt:lpstr>5-CAP &amp; PAR EXTERNES</vt:lpstr>
      <vt:lpstr>6-CAP &amp; PAR INTERNES</vt:lpstr>
      <vt:lpstr>7- C&amp;PCDA</vt:lpstr>
      <vt:lpstr>8-Achats importants</vt:lpstr>
      <vt:lpstr>9-valorisation bénévolat</vt:lpstr>
      <vt:lpstr>10-MAD locaux</vt:lpstr>
      <vt:lpstr>11-Compte de résultat</vt:lpstr>
      <vt:lpstr>12-Bilan</vt:lpstr>
      <vt:lpstr>13-Contribution</vt:lpstr>
      <vt:lpstr>14-pièces justificatives</vt:lpstr>
      <vt:lpstr>15 - suivi &amp; modif</vt:lpstr>
      <vt:lpstr>BANQUE</vt:lpstr>
      <vt:lpstr>CAISSE</vt:lpstr>
      <vt:lpstr>CCA</vt:lpstr>
      <vt:lpstr>PCA</vt:lpstr>
      <vt:lpstr>'10-MAD locaux'!Zone_d_impression</vt:lpstr>
      <vt:lpstr>'2 - Situation de trésorerie'!Zone_d_impression</vt:lpstr>
      <vt:lpstr>'4-Décompte de monnaie'!Zone_d_impression</vt:lpstr>
      <vt:lpstr>'8-Achats importants'!Zone_d_impression</vt:lpstr>
    </vt:vector>
  </TitlesOfParts>
  <Manager/>
  <Company>EEDF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EEDF3</dc:creator>
  <cp:keywords/>
  <dc:description/>
  <cp:lastModifiedBy>33674</cp:lastModifiedBy>
  <cp:revision/>
  <cp:lastPrinted>2022-10-20T14:45:34Z</cp:lastPrinted>
  <dcterms:created xsi:type="dcterms:W3CDTF">2003-08-12T15:00:50Z</dcterms:created>
  <dcterms:modified xsi:type="dcterms:W3CDTF">2022-10-20T14:45:44Z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0x010100E743142D25402E49AA309ACD529B9FEC</vt:lpwstr>
  </property>
  <property fmtid="{D5CDD505-2E9C-101B-9397-08002B2CF9AE}" pid="3" name="MediaServiceImageTags">
    <vt:lpwstr/>
  </property>
</Properties>
</file>