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33674\Downloads\"/>
    </mc:Choice>
  </mc:AlternateContent>
  <xr:revisionPtr revIDLastSave="0" documentId="13_ncr:1_{A3655CF0-2597-471B-BBF0-30137C73429E}" xr6:coauthVersionLast="47" xr6:coauthVersionMax="47" xr10:uidLastSave="{00000000-0000-0000-0000-000000000000}"/>
  <bookViews>
    <workbookView xWindow="25080" yWindow="-645" windowWidth="29040" windowHeight="15720" xr2:uid="{B458FC74-52FD-4F11-A4C0-DDA1829585A5}"/>
  </bookViews>
  <sheets>
    <sheet name="Guide d'utilisation" sheetId="30" r:id="rId1"/>
    <sheet name="Ouverture" sheetId="10" r:id="rId2"/>
    <sheet name="Orga cptable EEDF" sheetId="15" r:id="rId3"/>
    <sheet name="Synthèse Charges" sheetId="23" r:id="rId4"/>
    <sheet name="Synthèse Produits" sheetId="22" r:id="rId5"/>
    <sheet name="Synthèse Résultats" sheetId="17" r:id="rId6"/>
    <sheet name="Synthèse analytique" sheetId="19" r:id="rId7"/>
    <sheet name="Zoom subventions" sheetId="20" r:id="rId8"/>
    <sheet name="Zoom chiffres d'affaires" sheetId="24" r:id="rId9"/>
    <sheet name="Investissements" sheetId="25" r:id="rId10"/>
    <sheet name="Struct BRED EEDF" sheetId="29" r:id="rId11"/>
    <sheet name="Trésorerie" sheetId="26" r:id="rId12"/>
    <sheet name="Fin" sheetId="27" r:id="rId13"/>
    <sheet name="Documents annexes" sheetId="28" r:id="rId14"/>
    <sheet name="11-Compte de résultat" sheetId="2" r:id="rId15"/>
    <sheet name="12-Bilan" sheetId="3" r:id="rId16"/>
    <sheet name="Résultat analytique" sheetId="5" r:id="rId17"/>
  </sheets>
  <definedNames>
    <definedName name="_xlnm.Print_Area" localSheetId="0">'Guide d''utilisation'!$A$1:$E$12</definedName>
    <definedName name="_xlnm.Print_Area" localSheetId="1">Ouverture!$A$1:$C$30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7" l="1"/>
  <c r="D5" i="17"/>
  <c r="F4" i="17"/>
  <c r="D4" i="17"/>
  <c r="D9" i="22"/>
  <c r="F9" i="22"/>
  <c r="F8" i="22"/>
  <c r="D8" i="22"/>
  <c r="F7" i="22"/>
  <c r="D7" i="22"/>
  <c r="F6" i="22"/>
  <c r="D6" i="22"/>
  <c r="F5" i="22"/>
  <c r="D5" i="22"/>
  <c r="D4" i="22"/>
  <c r="D10" i="23"/>
  <c r="F9" i="23"/>
  <c r="D9" i="23"/>
  <c r="F8" i="23"/>
  <c r="D8" i="23"/>
  <c r="F6" i="23"/>
  <c r="D6" i="23"/>
  <c r="F7" i="23"/>
  <c r="D7" i="23"/>
  <c r="D5" i="23"/>
  <c r="F4" i="23"/>
  <c r="D4" i="23"/>
  <c r="H48" i="3"/>
  <c r="H50" i="3" s="1"/>
  <c r="E48" i="3"/>
  <c r="E46" i="3"/>
  <c r="E40" i="3"/>
  <c r="D47" i="3"/>
  <c r="G46" i="3"/>
  <c r="D45" i="3"/>
  <c r="D44" i="3"/>
  <c r="D43" i="3"/>
  <c r="D42" i="3"/>
  <c r="D41" i="3"/>
  <c r="D40" i="3" s="1"/>
  <c r="C40" i="3"/>
  <c r="B40" i="3"/>
  <c r="D39" i="3"/>
  <c r="D38" i="3"/>
  <c r="D37" i="3"/>
  <c r="D36" i="3"/>
  <c r="D35" i="3"/>
  <c r="D33" i="3" s="1"/>
  <c r="D34" i="3"/>
  <c r="C33" i="3"/>
  <c r="B33" i="3"/>
  <c r="D32" i="3"/>
  <c r="G31" i="3"/>
  <c r="D31" i="3"/>
  <c r="D30" i="3"/>
  <c r="C30" i="3"/>
  <c r="B30" i="3"/>
  <c r="D29" i="3"/>
  <c r="D28" i="3"/>
  <c r="D27" i="3"/>
  <c r="D26" i="3"/>
  <c r="C26" i="3"/>
  <c r="C46" i="3" s="1"/>
  <c r="B26" i="3"/>
  <c r="B46" i="3" s="1"/>
  <c r="H25" i="3"/>
  <c r="G25" i="3"/>
  <c r="C25" i="3"/>
  <c r="B25" i="3"/>
  <c r="D24" i="3"/>
  <c r="D23" i="3"/>
  <c r="D22" i="3" s="1"/>
  <c r="H22" i="3"/>
  <c r="G22" i="3"/>
  <c r="G48" i="3" s="1"/>
  <c r="C22" i="3"/>
  <c r="B22" i="3"/>
  <c r="D21" i="3"/>
  <c r="D20" i="3"/>
  <c r="D19" i="3"/>
  <c r="D18" i="3"/>
  <c r="D17" i="3"/>
  <c r="D16" i="3"/>
  <c r="D15" i="3"/>
  <c r="D14" i="3"/>
  <c r="D13" i="3"/>
  <c r="D12" i="3"/>
  <c r="D11" i="3"/>
  <c r="D10" i="3" s="1"/>
  <c r="E10" i="3"/>
  <c r="E25" i="3" s="1"/>
  <c r="C10" i="3"/>
  <c r="B10" i="3"/>
  <c r="D9" i="3"/>
  <c r="D25" i="3" s="1"/>
  <c r="H76" i="2"/>
  <c r="H69" i="2"/>
  <c r="H67" i="2"/>
  <c r="H61" i="2"/>
  <c r="H74" i="2" s="1"/>
  <c r="H79" i="2" s="1"/>
  <c r="H81" i="2" s="1"/>
  <c r="H83" i="2" s="1"/>
  <c r="H59" i="2"/>
  <c r="H43" i="2"/>
  <c r="H22" i="2"/>
  <c r="H9" i="2"/>
  <c r="H85" i="2" s="1"/>
  <c r="D85" i="2"/>
  <c r="D76" i="2"/>
  <c r="D69" i="2"/>
  <c r="D65" i="2"/>
  <c r="D63" i="2"/>
  <c r="D52" i="2"/>
  <c r="D45" i="2"/>
  <c r="D43" i="2"/>
  <c r="D33" i="2"/>
  <c r="D22" i="2"/>
  <c r="D9" i="2"/>
  <c r="D74" i="2" s="1"/>
  <c r="G76" i="2"/>
  <c r="C76" i="2"/>
  <c r="G69" i="2"/>
  <c r="C69" i="2"/>
  <c r="G67" i="2"/>
  <c r="C65" i="2"/>
  <c r="C63" i="2"/>
  <c r="G61" i="2"/>
  <c r="G59" i="2"/>
  <c r="C52" i="2"/>
  <c r="C45" i="2"/>
  <c r="G43" i="2"/>
  <c r="C43" i="2"/>
  <c r="C33" i="2"/>
  <c r="G22" i="2"/>
  <c r="C22" i="2"/>
  <c r="G9" i="2"/>
  <c r="G85" i="2" s="1"/>
  <c r="C9" i="2"/>
  <c r="C74" i="2" s="1"/>
  <c r="D46" i="3" l="1"/>
  <c r="D48" i="3" s="1"/>
  <c r="G50" i="3" s="1"/>
  <c r="B48" i="3"/>
  <c r="C48" i="3"/>
  <c r="D79" i="2"/>
  <c r="D81" i="2" s="1"/>
  <c r="D83" i="2" s="1"/>
  <c r="C79" i="2"/>
  <c r="C85" i="2"/>
  <c r="G74" i="2"/>
  <c r="G79" i="2" s="1"/>
  <c r="G81" i="2" l="1"/>
  <c r="G83" i="2" s="1"/>
  <c r="C81" i="2"/>
  <c r="C83" i="2" s="1"/>
  <c r="E5" i="17" l="1"/>
  <c r="E10" i="22"/>
  <c r="E10" i="23"/>
  <c r="E4" i="17" s="1"/>
  <c r="D29" i="19"/>
  <c r="F27" i="19"/>
  <c r="F24" i="19"/>
  <c r="F23" i="19"/>
  <c r="F22" i="19"/>
  <c r="F21" i="19"/>
  <c r="E25" i="19"/>
  <c r="F19" i="19"/>
  <c r="E17" i="19"/>
  <c r="F16" i="19"/>
  <c r="F15" i="19"/>
  <c r="F14" i="19"/>
  <c r="F13" i="19"/>
  <c r="F12" i="19"/>
  <c r="E10" i="19"/>
  <c r="D10" i="19"/>
  <c r="F9" i="19"/>
  <c r="F8" i="19"/>
  <c r="F7" i="19"/>
  <c r="F6" i="19"/>
  <c r="F5" i="19"/>
  <c r="D27" i="5"/>
  <c r="E25" i="5"/>
  <c r="D23" i="5"/>
  <c r="E22" i="5"/>
  <c r="E21" i="5"/>
  <c r="E20" i="5"/>
  <c r="E19" i="5"/>
  <c r="C23" i="5"/>
  <c r="E17" i="5"/>
  <c r="D15" i="5"/>
  <c r="E14" i="5"/>
  <c r="C15" i="5"/>
  <c r="E12" i="5"/>
  <c r="E11" i="5"/>
  <c r="E10" i="5"/>
  <c r="D8" i="5"/>
  <c r="C8" i="5"/>
  <c r="E7" i="5"/>
  <c r="E6" i="5"/>
  <c r="E5" i="5"/>
  <c r="E4" i="5"/>
  <c r="E3" i="5"/>
  <c r="D30" i="5" l="1"/>
  <c r="F17" i="19"/>
  <c r="F28" i="19"/>
  <c r="F29" i="19" s="1"/>
  <c r="E18" i="5"/>
  <c r="E23" i="5" s="1"/>
  <c r="E8" i="5"/>
  <c r="E26" i="5"/>
  <c r="E27" i="5" s="1"/>
  <c r="C27" i="5"/>
  <c r="C30" i="5" s="1"/>
  <c r="E29" i="19"/>
  <c r="E32" i="19" s="1"/>
  <c r="D17" i="19"/>
  <c r="F10" i="19"/>
  <c r="F20" i="19"/>
  <c r="F25" i="19" s="1"/>
  <c r="D25" i="19"/>
  <c r="D32" i="19" s="1"/>
  <c r="E13" i="5"/>
  <c r="E15" i="5" s="1"/>
  <c r="F32" i="19" l="1"/>
  <c r="E30" i="5"/>
  <c r="E5" i="26" l="1"/>
  <c r="E6" i="26"/>
  <c r="E7" i="26"/>
  <c r="E8" i="26"/>
  <c r="E9" i="26"/>
  <c r="E10" i="26"/>
  <c r="E11" i="26"/>
  <c r="E12" i="26"/>
  <c r="E13" i="26"/>
  <c r="E14" i="26"/>
  <c r="E15" i="26"/>
  <c r="E16" i="26"/>
  <c r="E17" i="26"/>
  <c r="E18" i="26"/>
  <c r="E19" i="26"/>
  <c r="E20" i="26"/>
  <c r="E21" i="26"/>
  <c r="E22" i="26"/>
  <c r="E23" i="26"/>
  <c r="E24" i="26"/>
  <c r="E25" i="26"/>
  <c r="E4" i="26"/>
  <c r="D26" i="26"/>
  <c r="C26" i="26"/>
  <c r="D11" i="25"/>
  <c r="D3" i="25"/>
  <c r="E11" i="24"/>
  <c r="D11" i="24"/>
  <c r="F10" i="24"/>
  <c r="F9" i="24"/>
  <c r="F8" i="24"/>
  <c r="F7" i="24"/>
  <c r="F6" i="24"/>
  <c r="F5" i="24"/>
  <c r="F4" i="24"/>
  <c r="D3" i="24"/>
  <c r="E3" i="24" s="1"/>
  <c r="D11" i="20"/>
  <c r="F6" i="20"/>
  <c r="F5" i="23"/>
  <c r="D3" i="23"/>
  <c r="F3" i="23" s="1"/>
  <c r="F4" i="22"/>
  <c r="D3" i="22"/>
  <c r="F3" i="22" s="1"/>
  <c r="F5" i="20"/>
  <c r="F7" i="20"/>
  <c r="F8" i="20"/>
  <c r="F9" i="20"/>
  <c r="F10" i="20"/>
  <c r="F4" i="20"/>
  <c r="E11" i="20"/>
  <c r="D3" i="20"/>
  <c r="E3" i="20" s="1"/>
  <c r="E6" i="17"/>
  <c r="D3" i="17"/>
  <c r="F3" i="17" s="1"/>
  <c r="F6" i="17" l="1"/>
  <c r="E26" i="26"/>
  <c r="D6" i="17"/>
  <c r="D10" i="22"/>
  <c r="F10" i="23"/>
  <c r="F10" i="22"/>
  <c r="F11" i="24"/>
  <c r="F11" i="20"/>
</calcChain>
</file>

<file path=xl/sharedStrings.xml><?xml version="1.0" encoding="utf-8"?>
<sst xmlns="http://schemas.openxmlformats.org/spreadsheetml/2006/main" count="441" uniqueCount="298">
  <si>
    <t>Compte de résultat</t>
  </si>
  <si>
    <t>n° de</t>
  </si>
  <si>
    <t>CHARGES</t>
  </si>
  <si>
    <t>PRODUITS</t>
  </si>
  <si>
    <t>compte</t>
  </si>
  <si>
    <t>Achats</t>
  </si>
  <si>
    <t>Ventes de produits et prestations</t>
  </si>
  <si>
    <t>Prestations éducatives</t>
  </si>
  <si>
    <t>Participation aux camps, activités</t>
  </si>
  <si>
    <t>Prestations éducatives EEDF</t>
  </si>
  <si>
    <t>Participation aux camps, activités EEDF</t>
  </si>
  <si>
    <t>Eau, gaz, électricité, combustible</t>
  </si>
  <si>
    <t>Prestations de service CAF (PSO)</t>
  </si>
  <si>
    <t>Vente de marchandises</t>
  </si>
  <si>
    <t>Petites fournitures et petit matériel</t>
  </si>
  <si>
    <t>Vente de marchandises aux EEDF</t>
  </si>
  <si>
    <t>Fournitures administratives</t>
  </si>
  <si>
    <t>Produits activités annexes</t>
  </si>
  <si>
    <t>Carburants</t>
  </si>
  <si>
    <t>Produits activités annexes EEDF</t>
  </si>
  <si>
    <t>Produits pharmaceutiques</t>
  </si>
  <si>
    <t>Locations immobilières &amp; mobilières</t>
  </si>
  <si>
    <t>Fournitures éducatives et pédagogiques</t>
  </si>
  <si>
    <t>Locations immobilières &amp; mobilières EEDF</t>
  </si>
  <si>
    <t>Achat de marchandises pour la revente</t>
  </si>
  <si>
    <t>Achat de marchandises à EEDF pour revente</t>
  </si>
  <si>
    <t>Services extérieurs</t>
  </si>
  <si>
    <t>Subventions</t>
  </si>
  <si>
    <t>Locations immobilières</t>
  </si>
  <si>
    <t>Subventions reversées EEDF</t>
  </si>
  <si>
    <t>Locations terrains et centres EEDF</t>
  </si>
  <si>
    <t>Subventions Etat- Vacances Apprenantes</t>
  </si>
  <si>
    <t>Autres locations (matériel, véhicules)</t>
  </si>
  <si>
    <t>Subventions Etat -FDVA</t>
  </si>
  <si>
    <t>Location mobilères à EEDF</t>
  </si>
  <si>
    <t>Subventions Etat autres</t>
  </si>
  <si>
    <t xml:space="preserve">Charges locatives et de copropriété </t>
  </si>
  <si>
    <t>Subventions régionales</t>
  </si>
  <si>
    <t>Entretien, réparations et maintenance</t>
  </si>
  <si>
    <t>Subventions départementales</t>
  </si>
  <si>
    <t>Primes d'assurance</t>
  </si>
  <si>
    <t>Subventions communales</t>
  </si>
  <si>
    <t>Frais de formations extérieures</t>
  </si>
  <si>
    <t>Subventions aides à l'emploi (FONJEP/ASP…)</t>
  </si>
  <si>
    <t>Frais de formation EEDF</t>
  </si>
  <si>
    <t>Subventions FONJEP reversées par EEDF</t>
  </si>
  <si>
    <t>Documentation</t>
  </si>
  <si>
    <t>Subventions autres organismes publics</t>
  </si>
  <si>
    <t>Autres services extérieurs</t>
  </si>
  <si>
    <t>subventions autres organismes privés</t>
  </si>
  <si>
    <t>Honoraires</t>
  </si>
  <si>
    <t>Fonds européens</t>
  </si>
  <si>
    <t>Publication et promotion</t>
  </si>
  <si>
    <t>Publication et promotion à EEDF</t>
  </si>
  <si>
    <t>Transport des participants</t>
  </si>
  <si>
    <t>Trpt et déplac;, missions, réceptions</t>
  </si>
  <si>
    <t>Remboursement frais kilomètriques des bénévoles</t>
  </si>
  <si>
    <t>Affranchissement, téléphone et internet</t>
  </si>
  <si>
    <t>Services bancaires</t>
  </si>
  <si>
    <t>Cotisations autres associations</t>
  </si>
  <si>
    <t>Impôts et taxes</t>
  </si>
  <si>
    <t>Produits de gestion courante</t>
  </si>
  <si>
    <t>Impôts divers</t>
  </si>
  <si>
    <t>Dons reçus</t>
  </si>
  <si>
    <t>Charges de personnel</t>
  </si>
  <si>
    <t>Dons reversés par le siège national</t>
  </si>
  <si>
    <t>Salaires bruts</t>
  </si>
  <si>
    <t>Cotisations des adhérents</t>
  </si>
  <si>
    <t>Charges Sociales</t>
  </si>
  <si>
    <t>Autres produits de gestion courante</t>
  </si>
  <si>
    <t>autres charges (médecine du travail, DUP, CP)</t>
  </si>
  <si>
    <t>Aides, bourses par EEDF</t>
  </si>
  <si>
    <t>Charges de gestion courante</t>
  </si>
  <si>
    <t>structures fermées</t>
  </si>
  <si>
    <t>Cotisations payées au siège</t>
  </si>
  <si>
    <t>Contribution nationale EEDF</t>
  </si>
  <si>
    <t>Autres cotisations payées aux EEDF</t>
  </si>
  <si>
    <t>reversements de dons à EEDF</t>
  </si>
  <si>
    <t>Indemnités services civiques EEDF</t>
  </si>
  <si>
    <t>Charges diverses</t>
  </si>
  <si>
    <t>Aides versées aux structures EEDF</t>
  </si>
  <si>
    <t>Produits financiers</t>
  </si>
  <si>
    <t>Produits exceptionnels</t>
  </si>
  <si>
    <t>Charges financières</t>
  </si>
  <si>
    <t>Charges exceptionnelles</t>
  </si>
  <si>
    <t>Reprise de provisions</t>
  </si>
  <si>
    <t>Amortissements</t>
  </si>
  <si>
    <t>Transfert de charges</t>
  </si>
  <si>
    <t>Dotation aux amortissements</t>
  </si>
  <si>
    <t>Dotation aux provisions</t>
  </si>
  <si>
    <t xml:space="preserve">TOTAL DES CHARGES </t>
  </si>
  <si>
    <t>TOTAL DES PRODUITS</t>
  </si>
  <si>
    <t>Emp des contr volontaires en nature</t>
  </si>
  <si>
    <t>Contribution volontaire en nature</t>
  </si>
  <si>
    <t>Encadrement bénévole</t>
  </si>
  <si>
    <t>TOTAL</t>
  </si>
  <si>
    <t>Résultat excédent de l'exercice</t>
  </si>
  <si>
    <t>Résultat déficit de l'exercice</t>
  </si>
  <si>
    <t>TOTAL GENERAL</t>
  </si>
  <si>
    <r>
      <t xml:space="preserve">Excédent Brut d'Exploitation = EBE                                  = </t>
    </r>
    <r>
      <rPr>
        <b/>
        <sz val="10"/>
        <rFont val="Calibri"/>
        <family val="2"/>
      </rPr>
      <t>COMPTES 70 à 75+79  - COMPTES 60 à 65</t>
    </r>
  </si>
  <si>
    <r>
      <t xml:space="preserve">Résultat d'Exploitation = REX                                               = </t>
    </r>
    <r>
      <rPr>
        <b/>
        <sz val="10"/>
        <rFont val="Calibri"/>
        <family val="2"/>
      </rPr>
      <t>COMPTES 70 à 77 +79 - COMPTES 60 et 67</t>
    </r>
  </si>
  <si>
    <t>Eclaireuses, Eclaireurs de France</t>
  </si>
  <si>
    <t>BILAN FINANCIER</t>
  </si>
  <si>
    <t>Structure EEDF :</t>
  </si>
  <si>
    <t>BILAN</t>
  </si>
  <si>
    <t>ACTIF</t>
  </si>
  <si>
    <t>Valeur brute</t>
  </si>
  <si>
    <t>Amort/Prov</t>
  </si>
  <si>
    <t>Valeur nette</t>
  </si>
  <si>
    <t>PASSIF</t>
  </si>
  <si>
    <t>Immobilisations incorporelles</t>
  </si>
  <si>
    <t>Réserve pour fonctionnement</t>
  </si>
  <si>
    <t>Immobilisations corporelles</t>
  </si>
  <si>
    <t>Réserve pour rénovation du patrimoine</t>
  </si>
  <si>
    <t xml:space="preserve">Terrains </t>
  </si>
  <si>
    <t>Résultats cumulés non affectés</t>
  </si>
  <si>
    <t>Agencement de terrain</t>
  </si>
  <si>
    <t>Ecart sur report à nouveau n-1</t>
  </si>
  <si>
    <t>Gros Œuvre</t>
  </si>
  <si>
    <t>Résultat de l'exercice</t>
  </si>
  <si>
    <t>Façades et Etanchéité</t>
  </si>
  <si>
    <t>Subventions d'investissement nets</t>
  </si>
  <si>
    <t>Installations Générales</t>
  </si>
  <si>
    <t>Agencements des constructions</t>
  </si>
  <si>
    <t>Constructions sur sol d'autrui</t>
  </si>
  <si>
    <t>Matériel et outillage</t>
  </si>
  <si>
    <t>Matériel de transport</t>
  </si>
  <si>
    <t>Matériel informatique</t>
  </si>
  <si>
    <t>Autre matériel (mobilier…)</t>
  </si>
  <si>
    <t>Immobilisations financières</t>
  </si>
  <si>
    <t>TOTAL FONDS PROPRES</t>
  </si>
  <si>
    <t>Prêts</t>
  </si>
  <si>
    <t>Provisions pour risques et charges</t>
  </si>
  <si>
    <t>Provisions pour rénovation du patrimoine</t>
  </si>
  <si>
    <t>Autres immobilisations financières</t>
  </si>
  <si>
    <t>TOTAL ACTIF IMMOBILISE</t>
  </si>
  <si>
    <t>TOTAL PROVISIONS</t>
  </si>
  <si>
    <t xml:space="preserve">Stock </t>
  </si>
  <si>
    <t>Emprunts et dettes auprès des étab. de crédit</t>
  </si>
  <si>
    <t>Marchandises</t>
  </si>
  <si>
    <t>Emprunts EEDF</t>
  </si>
  <si>
    <t>Autres achats &amp; approvisionnements</t>
  </si>
  <si>
    <t>Acomptes et avances s/commandes</t>
  </si>
  <si>
    <t>Fournisseurs et comptes rattachés</t>
  </si>
  <si>
    <t>Dettes fiscales et sociales</t>
  </si>
  <si>
    <t>Usagers et comptes rattachés</t>
  </si>
  <si>
    <t>Autres dettes</t>
  </si>
  <si>
    <t>Etat et autres collectivités publiques</t>
  </si>
  <si>
    <t>C/C EEDF National</t>
  </si>
  <si>
    <t>Autres créances</t>
  </si>
  <si>
    <t>C/C EEDF Régional</t>
  </si>
  <si>
    <t>Autres structures EEDF</t>
  </si>
  <si>
    <t>Charges à payer</t>
  </si>
  <si>
    <t>Produits à recevoir</t>
  </si>
  <si>
    <t>Valeurs mobilières de placement</t>
  </si>
  <si>
    <t>Disponibilités</t>
  </si>
  <si>
    <t>BRED</t>
  </si>
  <si>
    <t>Autres comptes bancaires</t>
  </si>
  <si>
    <t>Autres Trésoreries (ANCV, régies d'avance…)</t>
  </si>
  <si>
    <t>Caisses</t>
  </si>
  <si>
    <t>Dépôts CAT</t>
  </si>
  <si>
    <t>TOTAL ACTIF CIRCULANT</t>
  </si>
  <si>
    <t>TOTAL DETTES</t>
  </si>
  <si>
    <t>Charges constatées d'avance</t>
  </si>
  <si>
    <t>Produits constatés d'avance</t>
  </si>
  <si>
    <t>ACTIVITES</t>
  </si>
  <si>
    <t>VIE INSTITUTIONNELLE</t>
  </si>
  <si>
    <t>Assemblée Générale</t>
  </si>
  <si>
    <t>Conseil National</t>
  </si>
  <si>
    <t>Comité régional</t>
  </si>
  <si>
    <t>Congrès régional</t>
  </si>
  <si>
    <t>Équipe régionale</t>
  </si>
  <si>
    <t>Sous-total</t>
  </si>
  <si>
    <t>ACTIONS REGIONALES</t>
  </si>
  <si>
    <t>Formations des bénévoles (hors BAFA-BAFD)</t>
  </si>
  <si>
    <t>Formations des salariés</t>
  </si>
  <si>
    <t>Camp accompagnement/Froissartage</t>
  </si>
  <si>
    <t>Rassemblements nationaux</t>
  </si>
  <si>
    <t>ACTIVITES OUVERTES</t>
  </si>
  <si>
    <t>Formations BAFA-BAFD</t>
  </si>
  <si>
    <t>Séjour ouvert hiver</t>
  </si>
  <si>
    <t>Séjour ouvert été</t>
  </si>
  <si>
    <t>Séjours adaptés</t>
  </si>
  <si>
    <t>Ecole</t>
  </si>
  <si>
    <t>Autres activités</t>
  </si>
  <si>
    <t>AUTRES
 COÛTS</t>
  </si>
  <si>
    <t>Fonctionnement (charges et produits indirects)</t>
  </si>
  <si>
    <t>SLA en création</t>
  </si>
  <si>
    <t>Total Région</t>
  </si>
  <si>
    <t>Prévisionnel</t>
  </si>
  <si>
    <t>Achats et services extérieurs</t>
  </si>
  <si>
    <t>Dotations amort. &amp; prov.</t>
  </si>
  <si>
    <t>Total</t>
  </si>
  <si>
    <t>Ventes et prestations</t>
  </si>
  <si>
    <t>RAPPORT FINANCIER</t>
  </si>
  <si>
    <t xml:space="preserve">Exercice </t>
  </si>
  <si>
    <t>L’exercice comptable des EEDF court du 1er janvier au 31 décembre</t>
  </si>
  <si>
    <t>Chaque structure EEDF autonome tient une comptabilité conforme aux règles comptables en vigueur.</t>
  </si>
  <si>
    <t>L’association EEDF est une entité juridique unique et, à ce titre, doit présenter des états financiers consolidés (regroupement de l’ensemble des comptabilités).</t>
  </si>
  <si>
    <t>L’échelon régional est chargé de l’intégration (consolidation) comptable de toutes les structures locales d'activité du territoire régional. La comptabilité régionale consolidée est ensuite transmise annuellement au siège national pour consolidation générale.</t>
  </si>
  <si>
    <t>Au cours de ce processus de clôture des comptes qui s’étend sur les 5 premiers mois de l’année civile, des contrôles et validations sont effectués par les trésoriers régionaux, CAFT, Commissaire aux comptes, CSE, CD.</t>
  </si>
  <si>
    <t>....</t>
  </si>
  <si>
    <t>Quelques éléments d’analyse sur l’origine des variations / écarts</t>
  </si>
  <si>
    <t xml:space="preserve"> -&gt;</t>
  </si>
  <si>
    <t>..................................................................................</t>
  </si>
  <si>
    <t>.....................</t>
  </si>
  <si>
    <t>EEDF REGION</t>
  </si>
  <si>
    <t>Total des charges</t>
  </si>
  <si>
    <t>Total des produits</t>
  </si>
  <si>
    <t>RESULTAT</t>
  </si>
  <si>
    <t>Résultat analytique</t>
  </si>
  <si>
    <t xml:space="preserve">Copier/coller en cellules B3 (cellule bleue) les cellules de l'onglet : </t>
  </si>
  <si>
    <t>Variation</t>
  </si>
  <si>
    <r>
      <t>Autres charges</t>
    </r>
    <r>
      <rPr>
        <sz val="11"/>
        <color rgb="FF000000"/>
        <rFont val="Comic Sans MS"/>
        <family val="4"/>
      </rPr>
      <t xml:space="preserve"> (Cotisations/contribution/Aides versées à EEDF, charges diverses...)</t>
    </r>
  </si>
  <si>
    <t>Quelques éléments d’analyse</t>
  </si>
  <si>
    <t>.......................................................</t>
  </si>
  <si>
    <t>Actions financées</t>
  </si>
  <si>
    <t>Nature de l'investissement</t>
  </si>
  <si>
    <t>Activités</t>
  </si>
  <si>
    <t>Financeurs</t>
  </si>
  <si>
    <r>
      <t xml:space="preserve">Autres produits </t>
    </r>
    <r>
      <rPr>
        <sz val="11"/>
        <color rgb="FF000000"/>
        <rFont val="Comic Sans MS"/>
        <family val="4"/>
      </rPr>
      <t>(cotisations, dons, aides EEDF, produits divers)</t>
    </r>
  </si>
  <si>
    <t>Solde BRED au 31/12/N-1</t>
  </si>
  <si>
    <t>Solde BRED au 31/12/N</t>
  </si>
  <si>
    <t xml:space="preserve">Structuration comptable chez les EEDF </t>
  </si>
  <si>
    <t>Resultat comptable</t>
  </si>
  <si>
    <t>Bilan Comptable</t>
  </si>
  <si>
    <t xml:space="preserve"> -&gt; </t>
  </si>
  <si>
    <t>Compte de Résultat synthétique - CHARGES</t>
  </si>
  <si>
    <t>Compte de Résultat synthétique - PRODUITS</t>
  </si>
  <si>
    <t>Compte de Résultat synthétique - RESULTATS</t>
  </si>
  <si>
    <t>Compte de Résultat analytique</t>
  </si>
  <si>
    <t>Zoom sur les subventions reçues</t>
  </si>
  <si>
    <t>Zoom sur les chiffres d'affaires</t>
  </si>
  <si>
    <t>Soldes bancaires des structures EEDF de la région</t>
  </si>
  <si>
    <t>Documents sources</t>
  </si>
  <si>
    <t xml:space="preserve">Structuration des comptes BRED chez les EEDF </t>
  </si>
  <si>
    <t>La banque exclusive des EEDF est la BRED (réseau BANQUE POPULAIRE). L'association compte plus de 220 comptes bancaires</t>
  </si>
  <si>
    <t>Etant une entité juridique unique, toutes nos structures EEDF sont financièrement solidaires.</t>
  </si>
  <si>
    <t xml:space="preserve">Investissements sur l'année </t>
  </si>
  <si>
    <t>C'est avec cette volonté de pérenniser notre association que les montants des soldes bancaires de chacune de nos structures, issus du cumul "historique" des résultats, ne peuvent être utilisés sans l'accord préalable des instances nationales EEDF (CAF, CD...) .</t>
  </si>
  <si>
    <t>Ainsi, le solde bancaire de chaque compte n'est qu'un composant de la trésorerie globale. Celle-ci doit se maintenir à un niveau positif et suffisant pour assurer nos activités.</t>
  </si>
  <si>
    <t>REALISE
DEPENSES</t>
  </si>
  <si>
    <t>REALISE
RECETTES</t>
  </si>
  <si>
    <t>RESULTAT REALISE</t>
  </si>
  <si>
    <t>Fonctionnement des services civiques</t>
  </si>
  <si>
    <t>.............................................................................................</t>
  </si>
  <si>
    <t>Synthèse charges</t>
  </si>
  <si>
    <t>Synthèse Produits</t>
  </si>
  <si>
    <t>Synthèse Résultats</t>
  </si>
  <si>
    <t>11-Compte de résultat</t>
  </si>
  <si>
    <t>Ainsi, pour limiter la saisie de données, vous devez copier/coller l'intégralité des onglets "11-Compte de résultat" et "12-Bilan" du dossier de clôture vers les onglets respectifs du présent fichier.</t>
  </si>
  <si>
    <t>qui est lui-même extrait du dossier de clôture des comptes annuel (envoyé par votre CAFT)</t>
  </si>
  <si>
    <t>Pour assurer le bon fonctionnement du report des cellules veiller à respecter l'emplacement des cases lors de la copie.</t>
  </si>
  <si>
    <t>Les graphiques s'actualisent automatiquement.</t>
  </si>
  <si>
    <t>sont liées à l'onglet :</t>
  </si>
  <si>
    <t>Pour toute question ou aide à compléter ce fichier vous pouvez contacter votre CAFT.</t>
  </si>
  <si>
    <t>Ce fichier est un support à la présentation orale du rapport financier. Il est compatible avec plusieurs logiciels tableurs (EXCEL, LIBRE OFFICE…).</t>
  </si>
  <si>
    <t>Documents annexes</t>
  </si>
  <si>
    <t>devraient idéalement figurer dans le dossier congrès papier ou numérique, ils peuvent ainsi ne pas être projeter pendant le congrés.</t>
  </si>
  <si>
    <t>Son utilisation reste facultative. Il peut être personnalisé, augmenté ou partiellement utilisé selon la volonté de chacun. Auncune case n'est protégée en écriture.</t>
  </si>
  <si>
    <t>Guide d'utilisation</t>
  </si>
  <si>
    <t>Les 4 onglets depuis</t>
  </si>
  <si>
    <t>Les onglets peuvent être projetés soit directement depuis le logiciel tableur (activer/désactiver le plein écran : Ctrl+MAJ+F1), soit après l'avoir converti en PDF ou autre.</t>
  </si>
  <si>
    <t>EEDF REGION…..</t>
  </si>
  <si>
    <t>EEDF GROUPE …</t>
  </si>
  <si>
    <t xml:space="preserve">EEDF </t>
  </si>
  <si>
    <t>Les montants "Réalisés" N et N-1 des onglets :</t>
  </si>
  <si>
    <t xml:space="preserve">Vous trouverez un rapport financier complété pour l'exemple ici : </t>
  </si>
  <si>
    <t>https://www.eedf.fr/wp-content/uploads/2024/12/Rapport_financier_2024_EXEMPLE.xlsx</t>
  </si>
  <si>
    <t xml:space="preserve"> Exercice </t>
  </si>
  <si>
    <t>Achats denrées alimentaires (2024)</t>
  </si>
  <si>
    <t>Achats denrées alimentaires (2025)</t>
  </si>
  <si>
    <t>Quote-part des sub d'investissement virée au résultat de l'ex.</t>
  </si>
  <si>
    <t>Salaires bruts CEE</t>
  </si>
  <si>
    <t>produits des cessions d'immobilisations incorp. et corp.</t>
  </si>
  <si>
    <t>Charges Sociales CEE</t>
  </si>
  <si>
    <t>Remboursement de charges de personnel (IJSS)</t>
  </si>
  <si>
    <t>Indemnités d'assurance</t>
  </si>
  <si>
    <t>valeurs comptables des immobilisations inc. et corp. cédées</t>
  </si>
  <si>
    <t>Pénalités, amendes fiscales et pénales</t>
  </si>
  <si>
    <t>Produits exceptionnels (2024)*</t>
  </si>
  <si>
    <t>Produits exceptionnels sur ex. antérieur (2024)*</t>
  </si>
  <si>
    <t>Prix vente des immobilisations sorties (2024)*</t>
  </si>
  <si>
    <t>Quote-part de subvention d'investissement (2024)*</t>
  </si>
  <si>
    <t>Pénalités et amendes (2024)*</t>
  </si>
  <si>
    <t>charges exceptionnelles (2024)*</t>
  </si>
  <si>
    <t>valeur comptable actif sorti (2024)*</t>
  </si>
  <si>
    <t>Fonds dédiés</t>
  </si>
  <si>
    <t>Transfert de charges d'exploitation (2024)*</t>
  </si>
  <si>
    <t>Transfert de charges d'exploitation EEDF (2024)*</t>
  </si>
  <si>
    <t>Transfert de charges Activité partielle (2024)*</t>
  </si>
  <si>
    <t>* suite à la réforme du plan comptable 2025, certains comptes 2024 obsolètes apparaissent dans ce compte de résultat pour permettre la comparaison N/N-1</t>
  </si>
  <si>
    <t>Du 1er janvier 2025 au 31 décembre 2025</t>
  </si>
  <si>
    <t>Usagers</t>
  </si>
  <si>
    <t>Comptes courants EEDF et Autres dettes</t>
  </si>
  <si>
    <t>Comptes courants EEDF et Autres créances</t>
  </si>
  <si>
    <t>au 31/12/2025</t>
  </si>
  <si>
    <t>EEDF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</si>
</sst>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F_-;\-* #,##0.00\ _F_-;_-* &quot;-&quot;??\ _F_-;_-@_-"/>
    <numFmt numFmtId="165" formatCode="&quot; $&quot;* #,##0\ ;&quot; $&quot;* \(#,##0\);&quot; $&quot;* &quot;- &quot;;\ @\ "/>
    <numFmt numFmtId="166" formatCode="#,##0&quot;   &quot;;\-#,##0&quot;   &quot;"/>
    <numFmt numFmtId="167" formatCode="_-* #,##0_-;\-* #,##0_-;_-* &quot;-&quot;??_-;_-@_-"/>
    <numFmt numFmtId="168" formatCode="_-* #,##0.00\ _€_-;\-* #,##0.00\ _€_-;_-* &quot;-&quot;??\ _€_-;_-@_-"/>
    <numFmt numFmtId="169" formatCode="_-* #,##0.00\ [$€-40C]_-;\-* #,##0.00\ [$€-40C]_-;_-* &quot;-&quot;??\ [$€-40C]_-;_-@_-"/>
  </numFmts>
  <fonts count="48" x14ac:knownFonts="1">
    <font>
      <sz val="11"/>
      <color theme="1"/>
      <name val="Calibri"/>
      <family val="2"/>
      <scheme val="minor"/>
    </font>
    <font>
      <sz val="10"/>
      <name val="Arial"/>
      <family val="2"/>
    </font>
    <font>
      <sz val="10"/>
      <name val="Calibri"/>
      <family val="2"/>
    </font>
    <font>
      <b/>
      <sz val="20"/>
      <name val="Calibri"/>
      <family val="2"/>
    </font>
    <font>
      <sz val="14"/>
      <name val="Calibri"/>
      <family val="2"/>
    </font>
    <font>
      <b/>
      <sz val="14"/>
      <name val="Calibri"/>
      <family val="2"/>
    </font>
    <font>
      <sz val="9"/>
      <name val="Calibri"/>
      <family val="2"/>
    </font>
    <font>
      <b/>
      <sz val="9"/>
      <name val="Calibri"/>
      <family val="2"/>
    </font>
    <font>
      <sz val="12"/>
      <name val="Calibri"/>
      <family val="2"/>
    </font>
    <font>
      <b/>
      <sz val="10"/>
      <name val="Calibri"/>
      <family val="2"/>
    </font>
    <font>
      <sz val="11"/>
      <name val="Calibri"/>
      <family val="2"/>
    </font>
    <font>
      <sz val="10"/>
      <name val="Arial"/>
      <family val="2"/>
    </font>
    <font>
      <sz val="9"/>
      <name val="Calibri"/>
      <family val="2"/>
      <scheme val="minor"/>
    </font>
    <font>
      <sz val="11"/>
      <color theme="1"/>
      <name val="Calibri"/>
      <family val="2"/>
      <scheme val="minor"/>
    </font>
    <font>
      <b/>
      <sz val="28"/>
      <name val="Arial"/>
      <family val="2"/>
    </font>
    <font>
      <b/>
      <sz val="9"/>
      <name val="Arial"/>
      <family val="2"/>
    </font>
    <font>
      <b/>
      <sz val="9"/>
      <color rgb="FF595959"/>
      <name val="Arial"/>
      <family val="2"/>
    </font>
    <font>
      <sz val="9"/>
      <name val="Arial"/>
      <family val="2"/>
    </font>
    <font>
      <b/>
      <sz val="12"/>
      <name val="Arial"/>
      <family val="2"/>
    </font>
    <font>
      <b/>
      <sz val="11"/>
      <name val="Arial"/>
      <family val="2"/>
    </font>
    <font>
      <sz val="28"/>
      <color theme="1"/>
      <name val="DejaVu Serif"/>
      <family val="1"/>
    </font>
    <font>
      <sz val="14"/>
      <color rgb="FF000000"/>
      <name val="Comic Sans MS"/>
      <family val="4"/>
    </font>
    <font>
      <sz val="14"/>
      <color theme="1"/>
      <name val="Comic Sans MS"/>
      <family val="4"/>
    </font>
    <font>
      <sz val="11"/>
      <color theme="1"/>
      <name val="Comic Sans MS"/>
      <family val="4"/>
    </font>
    <font>
      <b/>
      <sz val="28"/>
      <color theme="1"/>
      <name val="Comic Sans MS"/>
      <family val="4"/>
    </font>
    <font>
      <u/>
      <sz val="11"/>
      <color theme="10"/>
      <name val="Calibri"/>
      <family val="2"/>
      <scheme val="minor"/>
    </font>
    <font>
      <b/>
      <sz val="11"/>
      <color rgb="FF000000"/>
      <name val="Comic Sans MS"/>
      <family val="4"/>
    </font>
    <font>
      <sz val="11"/>
      <color rgb="FF000000"/>
      <name val="Comic Sans MS"/>
      <family val="4"/>
    </font>
    <font>
      <b/>
      <sz val="30"/>
      <color theme="1"/>
      <name val="DejaVu Sans Mono"/>
      <family val="3"/>
    </font>
    <font>
      <sz val="22"/>
      <color theme="1"/>
      <name val="Comic Sans MS"/>
      <family val="4"/>
    </font>
    <font>
      <b/>
      <sz val="14"/>
      <color rgb="FF000000"/>
      <name val="Comic Sans MS"/>
      <family val="4"/>
    </font>
    <font>
      <sz val="14"/>
      <color theme="1"/>
      <name val="Calibri"/>
      <family val="2"/>
      <scheme val="minor"/>
    </font>
    <font>
      <b/>
      <sz val="12"/>
      <color theme="1"/>
      <name val="Comic Sans MS"/>
      <family val="4"/>
    </font>
    <font>
      <i/>
      <sz val="12"/>
      <color theme="1"/>
      <name val="Calibri"/>
      <family val="2"/>
    </font>
    <font>
      <b/>
      <sz val="24"/>
      <color theme="1"/>
      <name val="Comic Sans MS"/>
      <family val="4"/>
    </font>
    <font>
      <sz val="13"/>
      <color theme="1"/>
      <name val="Calibri"/>
      <family val="2"/>
      <scheme val="minor"/>
    </font>
    <font>
      <sz val="28"/>
      <color theme="1"/>
      <name val="Comic Sans MS"/>
      <family val="4"/>
    </font>
    <font>
      <sz val="24"/>
      <color theme="1"/>
      <name val="Comic Sans MS"/>
      <family val="4"/>
    </font>
    <font>
      <u/>
      <sz val="26"/>
      <color theme="10"/>
      <name val="Comic Sans MS"/>
      <family val="4"/>
    </font>
    <font>
      <u/>
      <sz val="11"/>
      <color theme="10"/>
      <name val="Comic Sans MS"/>
      <family val="4"/>
    </font>
    <font>
      <b/>
      <sz val="14"/>
      <color theme="1"/>
      <name val="Comic Sans MS"/>
      <family val="4"/>
    </font>
    <font>
      <sz val="9"/>
      <name val="Calibri"/>
    </font>
    <font>
      <b/>
      <sz val="9"/>
      <name val="Calibri"/>
    </font>
    <font>
      <sz val="10"/>
      <name val="Calibri"/>
    </font>
    <font>
      <sz val="9"/>
      <color theme="1"/>
      <name val="Calibri"/>
      <family val="2"/>
    </font>
    <font>
      <b/>
      <sz val="12"/>
      <name val="Calibri"/>
    </font>
    <font>
      <b/>
      <sz val="11"/>
      <name val="Calibri"/>
    </font>
    <font>
      <sz val="12"/>
      <name val="Calibri"/>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CC99"/>
        <bgColor rgb="FFFAC090"/>
      </patternFill>
    </fill>
    <fill>
      <patternFill patternType="solid">
        <fgColor rgb="FFFFFFCC"/>
        <bgColor rgb="FFFDEADA"/>
      </patternFill>
    </fill>
    <fill>
      <patternFill patternType="solid">
        <fgColor rgb="FF00CCFF"/>
        <bgColor rgb="FF00B0F0"/>
      </patternFill>
    </fill>
    <fill>
      <patternFill patternType="solid">
        <fgColor rgb="FFFF6600"/>
        <bgColor rgb="FFFF972F"/>
      </patternFill>
    </fill>
    <fill>
      <patternFill patternType="solid">
        <fgColor rgb="FF92D050"/>
        <bgColor indexed="64"/>
      </patternFill>
    </fill>
    <fill>
      <patternFill patternType="solid">
        <fgColor theme="4"/>
        <bgColor indexed="64"/>
      </patternFill>
    </fill>
    <fill>
      <patternFill patternType="solid">
        <fgColor rgb="FFFFC000"/>
        <bgColor rgb="FFFF972F"/>
      </patternFill>
    </fill>
    <fill>
      <patternFill patternType="solid">
        <fgColor rgb="FFD9D9D9"/>
        <bgColor rgb="FF000000"/>
      </patternFill>
    </fill>
    <fill>
      <patternFill patternType="solid">
        <fgColor theme="0"/>
        <bgColor rgb="FF000000"/>
      </patternFill>
    </fill>
    <fill>
      <patternFill patternType="solid">
        <fgColor rgb="FFFFFFFF"/>
        <bgColor rgb="FF000000"/>
      </patternFill>
    </fill>
    <fill>
      <patternFill patternType="solid">
        <fgColor rgb="FFBFBFBF"/>
        <bgColor rgb="FF000000"/>
      </patternFill>
    </fill>
  </fills>
  <borders count="101">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top style="medium">
        <color indexed="64"/>
      </top>
      <bottom style="thin">
        <color indexed="64"/>
      </bottom>
      <diagonal/>
    </border>
    <border>
      <left/>
      <right/>
      <top/>
      <bottom style="thin">
        <color indexed="64"/>
      </bottom>
      <diagonal/>
    </border>
    <border>
      <left style="medium">
        <color rgb="FF000000"/>
      </left>
      <right/>
      <top/>
      <bottom style="thin">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rgb="FF000000"/>
      </top>
      <bottom/>
      <diagonal/>
    </border>
    <border>
      <left style="thin">
        <color indexed="64"/>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style="medium">
        <color rgb="FF000000"/>
      </bottom>
      <diagonal/>
    </border>
    <border>
      <left style="thin">
        <color indexed="64"/>
      </left>
      <right/>
      <top/>
      <bottom style="medium">
        <color rgb="FF000000"/>
      </bottom>
      <diagonal/>
    </border>
    <border>
      <left/>
      <right style="medium">
        <color indexed="64"/>
      </right>
      <top/>
      <bottom style="thin">
        <color rgb="FF000000"/>
      </bottom>
      <diagonal/>
    </border>
    <border>
      <left/>
      <right style="medium">
        <color indexed="64"/>
      </right>
      <top/>
      <bottom/>
      <diagonal/>
    </border>
    <border>
      <left/>
      <right style="medium">
        <color indexed="64"/>
      </right>
      <top style="thin">
        <color indexed="64"/>
      </top>
      <bottom/>
      <diagonal/>
    </border>
    <border>
      <left style="medium">
        <color rgb="FF000000"/>
      </left>
      <right/>
      <top/>
      <bottom style="medium">
        <color indexed="64"/>
      </bottom>
      <diagonal/>
    </border>
    <border>
      <left/>
      <right/>
      <top style="thin">
        <color indexed="64"/>
      </top>
      <bottom/>
      <diagonal/>
    </border>
    <border>
      <left style="medium">
        <color rgb="FF000000"/>
      </left>
      <right/>
      <top/>
      <bottom/>
      <diagonal/>
    </border>
    <border>
      <left style="medium">
        <color indexed="64"/>
      </left>
      <right/>
      <top/>
      <bottom style="thin">
        <color rgb="FF000000"/>
      </bottom>
      <diagonal/>
    </border>
    <border>
      <left style="thin">
        <color indexed="64"/>
      </left>
      <right style="medium">
        <color indexed="64"/>
      </right>
      <top/>
      <bottom style="thin">
        <color rgb="FF000000"/>
      </bottom>
      <diagonal/>
    </border>
    <border>
      <left/>
      <right/>
      <top style="thin">
        <color indexed="64"/>
      </top>
      <bottom style="thin">
        <color rgb="FF000000"/>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thin">
        <color rgb="FF000000"/>
      </bottom>
      <diagonal/>
    </border>
    <border>
      <left style="medium">
        <color rgb="FF000000"/>
      </left>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indexed="64"/>
      </left>
      <right/>
      <top style="medium">
        <color rgb="FF000000"/>
      </top>
      <bottom style="medium">
        <color rgb="FF000000"/>
      </bottom>
      <diagonal/>
    </border>
    <border>
      <left/>
      <right/>
      <top style="thin">
        <color indexed="64"/>
      </top>
      <bottom style="thin">
        <color indexed="64"/>
      </bottom>
      <diagonal/>
    </border>
    <border>
      <left style="medium">
        <color rgb="FF000000"/>
      </left>
      <right/>
      <top style="thin">
        <color indexed="64"/>
      </top>
      <bottom style="thin">
        <color indexed="64"/>
      </bottom>
      <diagonal/>
    </border>
    <border>
      <left style="thin">
        <color indexed="64"/>
      </left>
      <right/>
      <top/>
      <bottom style="thin">
        <color rgb="FF000000"/>
      </bottom>
      <diagonal/>
    </border>
    <border>
      <left style="medium">
        <color indexed="64"/>
      </left>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rgb="FF000000"/>
      </left>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rgb="FF000000"/>
      </top>
      <bottom style="medium">
        <color rgb="FF000000"/>
      </bottom>
      <diagonal/>
    </border>
  </borders>
  <cellStyleXfs count="7">
    <xf numFmtId="0" fontId="0" fillId="0" borderId="0"/>
    <xf numFmtId="0" fontId="1" fillId="0" borderId="0"/>
    <xf numFmtId="164" fontId="11" fillId="0" borderId="0" applyFont="0" applyFill="0" applyBorder="0" applyAlignment="0" applyProtection="0"/>
    <xf numFmtId="44" fontId="13" fillId="0" borderId="0" applyFont="0" applyFill="0" applyBorder="0" applyAlignment="0" applyProtection="0"/>
    <xf numFmtId="0" fontId="16" fillId="0" borderId="0" applyProtection="0">
      <alignment vertical="center"/>
    </xf>
    <xf numFmtId="43" fontId="13" fillId="0" borderId="0" applyFont="0" applyFill="0" applyBorder="0" applyAlignment="0" applyProtection="0"/>
    <xf numFmtId="0" fontId="25" fillId="0" borderId="0" applyNumberFormat="0" applyFill="0" applyBorder="0" applyAlignment="0" applyProtection="0"/>
  </cellStyleXfs>
  <cellXfs count="340">
    <xf numFmtId="0" fontId="0" fillId="0" borderId="0" xfId="0"/>
    <xf numFmtId="0" fontId="14" fillId="0" borderId="0" xfId="0" applyFont="1" applyAlignment="1">
      <alignment horizontal="left" vertical="center" indent="2"/>
    </xf>
    <xf numFmtId="0" fontId="15" fillId="0" borderId="0" xfId="0" applyFont="1" applyAlignment="1">
      <alignment vertical="center"/>
    </xf>
    <xf numFmtId="0" fontId="15" fillId="0" borderId="0" xfId="4" applyFont="1" applyAlignment="1" applyProtection="1">
      <alignment horizontal="left" vertical="center" indent="2"/>
    </xf>
    <xf numFmtId="166" fontId="17" fillId="0" borderId="44" xfId="0" applyNumberFormat="1" applyFont="1" applyBorder="1" applyAlignment="1">
      <alignment horizontal="left" vertical="center" indent="2"/>
    </xf>
    <xf numFmtId="3" fontId="17" fillId="0" borderId="44" xfId="3" applyNumberFormat="1" applyFont="1" applyBorder="1" applyAlignment="1" applyProtection="1">
      <alignment horizontal="right" vertical="center" wrapText="1"/>
    </xf>
    <xf numFmtId="0" fontId="15" fillId="0" borderId="44" xfId="0" applyFont="1" applyBorder="1" applyAlignment="1">
      <alignment horizontal="left" vertical="center" wrapText="1" indent="2"/>
    </xf>
    <xf numFmtId="3" fontId="15" fillId="6" borderId="44" xfId="0" applyNumberFormat="1" applyFont="1" applyFill="1" applyBorder="1" applyAlignment="1">
      <alignment horizontal="right" vertical="center" wrapText="1"/>
    </xf>
    <xf numFmtId="3" fontId="15" fillId="6" borderId="44" xfId="3" applyNumberFormat="1" applyFont="1" applyFill="1" applyBorder="1" applyAlignment="1" applyProtection="1">
      <alignment horizontal="right" vertical="center" wrapText="1"/>
    </xf>
    <xf numFmtId="0" fontId="17" fillId="0" borderId="0" xfId="0" applyFont="1" applyAlignment="1">
      <alignment vertical="center"/>
    </xf>
    <xf numFmtId="3" fontId="17" fillId="0" borderId="0" xfId="3" applyNumberFormat="1" applyFont="1" applyBorder="1" applyAlignment="1" applyProtection="1">
      <alignment horizontal="right" vertical="center" wrapText="1"/>
    </xf>
    <xf numFmtId="3" fontId="17" fillId="0" borderId="0" xfId="0" applyNumberFormat="1" applyFont="1" applyAlignment="1">
      <alignment horizontal="right" vertical="center"/>
    </xf>
    <xf numFmtId="49" fontId="17" fillId="0" borderId="44" xfId="0" applyNumberFormat="1" applyFont="1" applyBorder="1" applyAlignment="1">
      <alignment horizontal="left" vertical="center" wrapText="1" indent="2"/>
    </xf>
    <xf numFmtId="3" fontId="19" fillId="6" borderId="44" xfId="0" applyNumberFormat="1" applyFont="1" applyFill="1" applyBorder="1" applyAlignment="1">
      <alignment horizontal="right" vertical="center" wrapText="1"/>
    </xf>
    <xf numFmtId="0" fontId="20" fillId="0" borderId="0" xfId="0" applyFont="1"/>
    <xf numFmtId="0" fontId="23" fillId="0" borderId="0" xfId="0" applyFont="1"/>
    <xf numFmtId="0" fontId="24" fillId="0" borderId="0" xfId="0" applyFont="1"/>
    <xf numFmtId="0" fontId="21" fillId="0" borderId="0" xfId="0" applyFont="1" applyAlignment="1">
      <alignment horizontal="justify" vertical="center" wrapText="1"/>
    </xf>
    <xf numFmtId="0" fontId="22" fillId="0" borderId="0" xfId="0" applyFont="1" applyAlignment="1">
      <alignment horizontal="justify" wrapText="1"/>
    </xf>
    <xf numFmtId="0" fontId="26" fillId="0" borderId="0" xfId="0" applyFont="1" applyAlignment="1">
      <alignment vertical="center"/>
    </xf>
    <xf numFmtId="0" fontId="29" fillId="0" borderId="0" xfId="0" applyFont="1"/>
    <xf numFmtId="0" fontId="28" fillId="0" borderId="0" xfId="0" applyFont="1" applyAlignment="1">
      <alignment horizontal="right"/>
    </xf>
    <xf numFmtId="0" fontId="30" fillId="9" borderId="45" xfId="0" applyFont="1" applyFill="1" applyBorder="1" applyAlignment="1">
      <alignment horizontal="center" vertical="center" wrapText="1"/>
    </xf>
    <xf numFmtId="0" fontId="30" fillId="9" borderId="46" xfId="0" applyFont="1" applyFill="1" applyBorder="1" applyAlignment="1">
      <alignment horizontal="center" vertical="center" wrapText="1"/>
    </xf>
    <xf numFmtId="0" fontId="21" fillId="0" borderId="55" xfId="0" applyFont="1" applyBorder="1" applyAlignment="1">
      <alignment horizontal="left" vertical="center" wrapText="1"/>
    </xf>
    <xf numFmtId="0" fontId="21" fillId="0" borderId="52" xfId="0" applyFont="1" applyBorder="1" applyAlignment="1">
      <alignment horizontal="left" vertical="center" wrapText="1"/>
    </xf>
    <xf numFmtId="3" fontId="21" fillId="0" borderId="47" xfId="5" applyNumberFormat="1" applyFont="1" applyBorder="1" applyAlignment="1">
      <alignment vertical="center" wrapText="1"/>
    </xf>
    <xf numFmtId="3" fontId="21" fillId="0" borderId="48" xfId="5" applyNumberFormat="1" applyFont="1" applyBorder="1" applyAlignment="1">
      <alignment vertical="center" wrapText="1"/>
    </xf>
    <xf numFmtId="3" fontId="30" fillId="9" borderId="49" xfId="5" applyNumberFormat="1" applyFont="1" applyFill="1" applyBorder="1" applyAlignment="1">
      <alignment vertical="center" wrapText="1"/>
    </xf>
    <xf numFmtId="3" fontId="30" fillId="9" borderId="50" xfId="5" applyNumberFormat="1" applyFont="1" applyFill="1" applyBorder="1" applyAlignment="1">
      <alignment vertical="center" wrapText="1"/>
    </xf>
    <xf numFmtId="0" fontId="30" fillId="0" borderId="0" xfId="0" applyFont="1" applyAlignment="1">
      <alignment vertical="center"/>
    </xf>
    <xf numFmtId="0" fontId="31" fillId="0" borderId="0" xfId="0" applyFont="1"/>
    <xf numFmtId="0" fontId="22" fillId="0" borderId="0" xfId="0" applyFont="1"/>
    <xf numFmtId="0" fontId="22" fillId="0" borderId="0" xfId="0" applyFont="1" applyAlignment="1">
      <alignment horizontal="right"/>
    </xf>
    <xf numFmtId="0" fontId="32" fillId="0" borderId="0" xfId="0" applyFont="1"/>
    <xf numFmtId="0" fontId="25" fillId="0" borderId="0" xfId="6"/>
    <xf numFmtId="0" fontId="14" fillId="10" borderId="0" xfId="0" applyFont="1" applyFill="1" applyAlignment="1">
      <alignment horizontal="left" vertical="center" indent="2"/>
    </xf>
    <xf numFmtId="0" fontId="33" fillId="0" borderId="0" xfId="0" applyFont="1"/>
    <xf numFmtId="0" fontId="35" fillId="0" borderId="0" xfId="0" applyFont="1"/>
    <xf numFmtId="0" fontId="30" fillId="9" borderId="56" xfId="0" applyFont="1" applyFill="1" applyBorder="1" applyAlignment="1">
      <alignment vertical="center" wrapText="1"/>
    </xf>
    <xf numFmtId="0" fontId="30" fillId="9" borderId="54" xfId="0" applyFont="1" applyFill="1" applyBorder="1" applyAlignment="1">
      <alignment vertical="center" wrapText="1"/>
    </xf>
    <xf numFmtId="0" fontId="21" fillId="0" borderId="55" xfId="0" applyFont="1" applyBorder="1" applyAlignment="1">
      <alignment vertical="center" wrapText="1"/>
    </xf>
    <xf numFmtId="167" fontId="21" fillId="0" borderId="47" xfId="5" applyNumberFormat="1" applyFont="1" applyBorder="1" applyAlignment="1">
      <alignment horizontal="left" vertical="center" wrapText="1"/>
    </xf>
    <xf numFmtId="167" fontId="30" fillId="9" borderId="49" xfId="5" applyNumberFormat="1" applyFont="1" applyFill="1" applyBorder="1" applyAlignment="1">
      <alignment horizontal="right" vertical="center" wrapText="1"/>
    </xf>
    <xf numFmtId="167" fontId="23" fillId="0" borderId="0" xfId="0" applyNumberFormat="1" applyFont="1"/>
    <xf numFmtId="0" fontId="37" fillId="0" borderId="0" xfId="0" applyFont="1" applyAlignment="1">
      <alignment horizontal="right"/>
    </xf>
    <xf numFmtId="0" fontId="34" fillId="0" borderId="0" xfId="0" applyFont="1"/>
    <xf numFmtId="0" fontId="38" fillId="0" borderId="0" xfId="6" applyFont="1" applyAlignment="1"/>
    <xf numFmtId="0" fontId="36" fillId="0" borderId="0" xfId="0" applyFont="1"/>
    <xf numFmtId="0" fontId="37" fillId="0" borderId="0" xfId="0" applyFont="1" applyAlignment="1">
      <alignment horizontal="left"/>
    </xf>
    <xf numFmtId="0" fontId="22" fillId="0" borderId="0" xfId="0" applyFont="1" applyAlignment="1">
      <alignment horizontal="justify" vertical="center"/>
    </xf>
    <xf numFmtId="0" fontId="2" fillId="0" borderId="0" xfId="0" applyFont="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21" xfId="0" applyFont="1" applyBorder="1" applyAlignment="1">
      <alignment vertical="center"/>
    </xf>
    <xf numFmtId="0" fontId="6" fillId="0" borderId="25" xfId="0" applyFont="1" applyBorder="1" applyAlignment="1">
      <alignment vertical="center"/>
    </xf>
    <xf numFmtId="0" fontId="8" fillId="0" borderId="0" xfId="0" applyFont="1" applyAlignment="1">
      <alignment vertical="center"/>
    </xf>
    <xf numFmtId="0" fontId="10" fillId="0" borderId="0" xfId="0" applyFont="1" applyAlignment="1">
      <alignment vertical="center"/>
    </xf>
    <xf numFmtId="0" fontId="5" fillId="0" borderId="0" xfId="0" applyFont="1"/>
    <xf numFmtId="0" fontId="6" fillId="0" borderId="0" xfId="0" applyFont="1"/>
    <xf numFmtId="0" fontId="7" fillId="0" borderId="0" xfId="0" applyFont="1" applyAlignment="1">
      <alignment horizontal="right"/>
    </xf>
    <xf numFmtId="4" fontId="6" fillId="0" borderId="0" xfId="0" applyNumberFormat="1" applyFont="1"/>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right"/>
    </xf>
    <xf numFmtId="0" fontId="7" fillId="0" borderId="2" xfId="0" applyFont="1" applyBorder="1" applyAlignment="1">
      <alignment horizontal="center"/>
    </xf>
    <xf numFmtId="0" fontId="7" fillId="0" borderId="5" xfId="0" applyFont="1" applyBorder="1" applyAlignment="1">
      <alignment horizontal="center"/>
    </xf>
    <xf numFmtId="0" fontId="7" fillId="0" borderId="16"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10" xfId="0" applyFont="1" applyBorder="1"/>
    <xf numFmtId="4" fontId="7" fillId="0" borderId="8" xfId="0" applyNumberFormat="1" applyFont="1" applyBorder="1" applyAlignment="1">
      <alignment horizontal="right" vertical="center"/>
    </xf>
    <xf numFmtId="4" fontId="7" fillId="0" borderId="24" xfId="0" applyNumberFormat="1" applyFont="1" applyBorder="1" applyAlignment="1">
      <alignment horizontal="right" vertical="center"/>
    </xf>
    <xf numFmtId="4" fontId="7" fillId="0" borderId="18" xfId="0" applyNumberFormat="1" applyFont="1" applyBorder="1" applyAlignment="1">
      <alignment horizontal="right" vertical="center"/>
    </xf>
    <xf numFmtId="4" fontId="7" fillId="0" borderId="10" xfId="0" applyNumberFormat="1" applyFont="1" applyBorder="1" applyAlignment="1">
      <alignment horizontal="right" vertical="center"/>
    </xf>
    <xf numFmtId="4" fontId="6" fillId="0" borderId="40" xfId="0" applyNumberFormat="1" applyFont="1" applyBorder="1" applyAlignment="1" applyProtection="1">
      <alignment horizontal="right" vertical="center"/>
      <protection locked="0"/>
    </xf>
    <xf numFmtId="0" fontId="6" fillId="0" borderId="15" xfId="0" applyFont="1" applyBorder="1"/>
    <xf numFmtId="4" fontId="6" fillId="0" borderId="15" xfId="0" applyNumberFormat="1" applyFont="1" applyBorder="1" applyAlignment="1" applyProtection="1">
      <alignment horizontal="right" vertical="center"/>
      <protection locked="0"/>
    </xf>
    <xf numFmtId="0" fontId="6" fillId="0" borderId="34" xfId="0" applyFont="1" applyBorder="1"/>
    <xf numFmtId="4" fontId="6" fillId="0" borderId="20" xfId="0" applyNumberFormat="1" applyFont="1" applyBorder="1" applyAlignment="1" applyProtection="1">
      <alignment horizontal="right" vertical="center"/>
      <protection locked="0"/>
    </xf>
    <xf numFmtId="4" fontId="6" fillId="0" borderId="35" xfId="0" applyNumberFormat="1" applyFont="1" applyBorder="1" applyAlignment="1">
      <alignment horizontal="right" vertical="center"/>
    </xf>
    <xf numFmtId="4" fontId="6" fillId="0" borderId="13" xfId="0" applyNumberFormat="1" applyFont="1" applyBorder="1" applyAlignment="1" applyProtection="1">
      <alignment horizontal="right" vertical="center"/>
      <protection locked="0"/>
    </xf>
    <xf numFmtId="4" fontId="6" fillId="0" borderId="21" xfId="0" applyNumberFormat="1" applyFont="1" applyBorder="1" applyAlignment="1" applyProtection="1">
      <alignment horizontal="right" vertical="center"/>
      <protection locked="0"/>
    </xf>
    <xf numFmtId="4" fontId="6" fillId="0" borderId="15" xfId="0" applyNumberFormat="1" applyFont="1" applyBorder="1" applyAlignment="1">
      <alignment horizontal="right" vertical="center"/>
    </xf>
    <xf numFmtId="4" fontId="6" fillId="0" borderId="21" xfId="5" applyNumberFormat="1" applyFont="1" applyFill="1" applyBorder="1" applyAlignment="1">
      <alignment horizontal="right" vertical="center"/>
    </xf>
    <xf numFmtId="4" fontId="12" fillId="0" borderId="13" xfId="0" applyNumberFormat="1" applyFont="1" applyBorder="1" applyAlignment="1" applyProtection="1">
      <alignment horizontal="right" vertical="center"/>
      <protection locked="0"/>
    </xf>
    <xf numFmtId="0" fontId="6" fillId="0" borderId="17" xfId="0" applyFont="1" applyBorder="1"/>
    <xf numFmtId="4" fontId="6" fillId="0" borderId="29" xfId="0" applyNumberFormat="1" applyFont="1" applyBorder="1" applyAlignment="1" applyProtection="1">
      <alignment horizontal="right" vertical="center"/>
      <protection locked="0"/>
    </xf>
    <xf numFmtId="4" fontId="6" fillId="0" borderId="41" xfId="0" applyNumberFormat="1" applyFont="1" applyBorder="1" applyAlignment="1" applyProtection="1">
      <alignment horizontal="right" vertical="center"/>
      <protection locked="0"/>
    </xf>
    <xf numFmtId="0" fontId="6" fillId="0" borderId="13" xfId="0" applyFont="1" applyBorder="1"/>
    <xf numFmtId="4" fontId="6" fillId="0" borderId="29" xfId="0" applyNumberFormat="1" applyFont="1" applyBorder="1" applyAlignment="1">
      <alignment horizontal="right" vertical="center"/>
    </xf>
    <xf numFmtId="4" fontId="6" fillId="0" borderId="41" xfId="0" applyNumberFormat="1" applyFont="1" applyBorder="1" applyAlignment="1">
      <alignment horizontal="right" vertical="center"/>
    </xf>
    <xf numFmtId="0" fontId="7" fillId="2" borderId="5" xfId="0" applyFont="1" applyFill="1" applyBorder="1" applyAlignment="1">
      <alignment horizontal="right"/>
    </xf>
    <xf numFmtId="4" fontId="7" fillId="2" borderId="7" xfId="0" applyNumberFormat="1" applyFont="1" applyFill="1" applyBorder="1" applyAlignment="1">
      <alignment horizontal="right" vertical="center"/>
    </xf>
    <xf numFmtId="4" fontId="7" fillId="0" borderId="24" xfId="0" applyNumberFormat="1" applyFont="1" applyBorder="1" applyAlignment="1" applyProtection="1">
      <alignment horizontal="right" vertical="center"/>
      <protection locked="0"/>
    </xf>
    <xf numFmtId="4" fontId="7" fillId="0" borderId="18" xfId="0" applyNumberFormat="1" applyFont="1" applyBorder="1" applyAlignment="1" applyProtection="1">
      <alignment horizontal="right" vertical="center"/>
      <protection locked="0"/>
    </xf>
    <xf numFmtId="4" fontId="7" fillId="0" borderId="10" xfId="0" applyNumberFormat="1" applyFont="1" applyBorder="1" applyAlignment="1" applyProtection="1">
      <alignment horizontal="right" vertical="center"/>
      <protection locked="0"/>
    </xf>
    <xf numFmtId="0" fontId="7" fillId="3" borderId="8" xfId="0" applyFont="1" applyFill="1" applyBorder="1" applyAlignment="1">
      <alignment horizontal="right"/>
    </xf>
    <xf numFmtId="4" fontId="7" fillId="3" borderId="10" xfId="0" applyNumberFormat="1" applyFont="1" applyFill="1" applyBorder="1" applyAlignment="1">
      <alignment horizontal="right" vertical="center"/>
    </xf>
    <xf numFmtId="4" fontId="6" fillId="0" borderId="35" xfId="0" applyNumberFormat="1" applyFont="1" applyBorder="1" applyAlignment="1" applyProtection="1">
      <alignment horizontal="right" vertical="center"/>
      <protection locked="0"/>
    </xf>
    <xf numFmtId="0" fontId="6" fillId="0" borderId="11" xfId="0" applyFont="1" applyBorder="1"/>
    <xf numFmtId="4" fontId="6" fillId="0" borderId="12" xfId="0" applyNumberFormat="1" applyFont="1" applyBorder="1" applyAlignment="1">
      <alignment horizontal="right" vertical="center"/>
    </xf>
    <xf numFmtId="4" fontId="7" fillId="3" borderId="8" xfId="0" applyNumberFormat="1" applyFont="1" applyFill="1" applyBorder="1" applyAlignment="1">
      <alignment horizontal="right" vertical="center"/>
    </xf>
    <xf numFmtId="4" fontId="7" fillId="3" borderId="24" xfId="0" applyNumberFormat="1" applyFont="1" applyFill="1" applyBorder="1" applyAlignment="1">
      <alignment horizontal="right" vertical="center"/>
    </xf>
    <xf numFmtId="4" fontId="7" fillId="3" borderId="42" xfId="0" applyNumberFormat="1" applyFont="1" applyFill="1" applyBorder="1" applyAlignment="1">
      <alignment horizontal="right" vertical="center"/>
    </xf>
    <xf numFmtId="0" fontId="7" fillId="0" borderId="8" xfId="0" applyFont="1" applyBorder="1"/>
    <xf numFmtId="0" fontId="6" fillId="0" borderId="12" xfId="0" applyFont="1" applyBorder="1"/>
    <xf numFmtId="4" fontId="6" fillId="0" borderId="11" xfId="0" applyNumberFormat="1" applyFont="1" applyBorder="1" applyAlignment="1" applyProtection="1">
      <alignment horizontal="right" vertical="center"/>
      <protection locked="0"/>
    </xf>
    <xf numFmtId="4" fontId="6" fillId="0" borderId="30" xfId="0" applyNumberFormat="1" applyFont="1" applyBorder="1" applyAlignment="1">
      <alignment horizontal="right" vertical="center"/>
    </xf>
    <xf numFmtId="4" fontId="7" fillId="0" borderId="28" xfId="0" applyNumberFormat="1" applyFont="1" applyBorder="1" applyAlignment="1">
      <alignment horizontal="right" vertical="center"/>
    </xf>
    <xf numFmtId="0" fontId="6" fillId="0" borderId="31" xfId="0" applyFont="1" applyBorder="1"/>
    <xf numFmtId="4" fontId="6" fillId="0" borderId="16" xfId="0" applyNumberFormat="1" applyFont="1" applyBorder="1" applyAlignment="1" applyProtection="1">
      <alignment horizontal="right" vertical="center"/>
      <protection locked="0"/>
    </xf>
    <xf numFmtId="4" fontId="6" fillId="0" borderId="38" xfId="0" applyNumberFormat="1" applyFont="1" applyBorder="1" applyAlignment="1">
      <alignment horizontal="right" vertical="center"/>
    </xf>
    <xf numFmtId="4" fontId="6" fillId="0" borderId="32" xfId="0" applyNumberFormat="1" applyFont="1" applyBorder="1" applyAlignment="1">
      <alignment horizontal="right" vertical="center"/>
    </xf>
    <xf numFmtId="4" fontId="6" fillId="0" borderId="10" xfId="0" applyNumberFormat="1" applyFont="1" applyBorder="1" applyAlignment="1">
      <alignment horizontal="right" vertical="center"/>
    </xf>
    <xf numFmtId="0" fontId="7" fillId="0" borderId="8" xfId="0" applyFont="1" applyBorder="1" applyAlignment="1">
      <alignment horizontal="left"/>
    </xf>
    <xf numFmtId="0" fontId="6" fillId="0" borderId="33" xfId="0" applyFont="1" applyBorder="1"/>
    <xf numFmtId="4" fontId="6" fillId="0" borderId="25" xfId="0" applyNumberFormat="1" applyFont="1" applyBorder="1" applyAlignment="1" applyProtection="1">
      <alignment horizontal="right" vertical="center"/>
      <protection locked="0"/>
    </xf>
    <xf numFmtId="4" fontId="6" fillId="0" borderId="43" xfId="0" applyNumberFormat="1" applyFont="1" applyBorder="1" applyAlignment="1">
      <alignment horizontal="right" vertical="center"/>
    </xf>
    <xf numFmtId="4" fontId="6" fillId="0" borderId="12" xfId="5" applyNumberFormat="1" applyFont="1" applyFill="1" applyBorder="1" applyAlignment="1" applyProtection="1">
      <alignment horizontal="right" vertical="center"/>
      <protection locked="0"/>
    </xf>
    <xf numFmtId="4" fontId="6" fillId="0" borderId="28" xfId="0" applyNumberFormat="1" applyFont="1" applyBorder="1" applyAlignment="1">
      <alignment horizontal="right" vertical="center"/>
    </xf>
    <xf numFmtId="4" fontId="6" fillId="0" borderId="21" xfId="0" applyNumberFormat="1" applyFont="1" applyBorder="1" applyAlignment="1">
      <alignment horizontal="right" vertical="center"/>
    </xf>
    <xf numFmtId="4" fontId="6" fillId="0" borderId="23" xfId="0" applyNumberFormat="1" applyFont="1" applyBorder="1" applyAlignment="1">
      <alignment horizontal="right" vertical="center"/>
    </xf>
    <xf numFmtId="0" fontId="7" fillId="0" borderId="13" xfId="0" applyFont="1" applyBorder="1"/>
    <xf numFmtId="4" fontId="7" fillId="0" borderId="15" xfId="0" applyNumberFormat="1" applyFont="1" applyBorder="1" applyAlignment="1">
      <alignment horizontal="right" vertical="center"/>
    </xf>
    <xf numFmtId="4" fontId="7" fillId="0" borderId="15" xfId="0" applyNumberFormat="1" applyFont="1" applyBorder="1" applyAlignment="1" applyProtection="1">
      <alignment horizontal="right" vertical="center"/>
      <protection locked="0"/>
    </xf>
    <xf numFmtId="0" fontId="6" fillId="0" borderId="12" xfId="0" applyFont="1" applyBorder="1" applyAlignment="1">
      <alignment horizontal="left"/>
    </xf>
    <xf numFmtId="4" fontId="6" fillId="0" borderId="11" xfId="0" applyNumberFormat="1" applyFont="1" applyBorder="1" applyAlignment="1">
      <alignment horizontal="right" vertical="center"/>
    </xf>
    <xf numFmtId="0" fontId="6" fillId="0" borderId="15" xfId="0" applyFont="1" applyBorder="1" applyAlignment="1">
      <alignment horizontal="left"/>
    </xf>
    <xf numFmtId="4" fontId="6" fillId="0" borderId="13" xfId="0" applyNumberFormat="1" applyFont="1" applyBorder="1" applyAlignment="1">
      <alignment horizontal="right" vertical="center"/>
    </xf>
    <xf numFmtId="0" fontId="6" fillId="0" borderId="31" xfId="0" applyFont="1" applyBorder="1" applyAlignment="1">
      <alignment horizontal="left"/>
    </xf>
    <xf numFmtId="4" fontId="6" fillId="0" borderId="38" xfId="0" applyNumberFormat="1" applyFont="1" applyBorder="1" applyAlignment="1" applyProtection="1">
      <alignment horizontal="right" vertical="center"/>
      <protection locked="0"/>
    </xf>
    <xf numFmtId="0" fontId="6" fillId="0" borderId="16" xfId="0" applyFont="1" applyBorder="1"/>
    <xf numFmtId="4" fontId="6" fillId="0" borderId="31" xfId="0" applyNumberFormat="1" applyFont="1" applyBorder="1" applyAlignment="1">
      <alignment horizontal="right" vertical="center"/>
    </xf>
    <xf numFmtId="0" fontId="7" fillId="3" borderId="10" xfId="0" applyFont="1" applyFill="1" applyBorder="1" applyAlignment="1">
      <alignment horizontal="right"/>
    </xf>
    <xf numFmtId="0" fontId="7" fillId="0" borderId="11" xfId="0" applyFont="1" applyBorder="1"/>
    <xf numFmtId="4" fontId="7" fillId="0" borderId="11" xfId="0" applyNumberFormat="1" applyFont="1" applyBorder="1" applyAlignment="1" applyProtection="1">
      <alignment horizontal="right" vertical="center"/>
      <protection locked="0"/>
    </xf>
    <xf numFmtId="4" fontId="7" fillId="0" borderId="30" xfId="0" applyNumberFormat="1" applyFont="1" applyBorder="1" applyAlignment="1" applyProtection="1">
      <alignment horizontal="right" vertical="center"/>
      <protection locked="0"/>
    </xf>
    <xf numFmtId="4" fontId="7" fillId="0" borderId="37" xfId="0" applyNumberFormat="1" applyFont="1" applyBorder="1" applyAlignment="1">
      <alignment horizontal="right" vertical="center"/>
    </xf>
    <xf numFmtId="0" fontId="7" fillId="0" borderId="12" xfId="0" applyFont="1" applyBorder="1"/>
    <xf numFmtId="0" fontId="1" fillId="0" borderId="0" xfId="0" applyFont="1"/>
    <xf numFmtId="0" fontId="39" fillId="0" borderId="0" xfId="6" applyFont="1" applyAlignment="1">
      <alignment horizontal="center"/>
    </xf>
    <xf numFmtId="0" fontId="39" fillId="0" borderId="0" xfId="6" applyFont="1" applyAlignment="1">
      <alignment horizontal="right"/>
    </xf>
    <xf numFmtId="0" fontId="40" fillId="0" borderId="0" xfId="0" applyFont="1"/>
    <xf numFmtId="0" fontId="23" fillId="0" borderId="0" xfId="0" applyFont="1" applyAlignment="1">
      <alignment horizontal="left"/>
    </xf>
    <xf numFmtId="168" fontId="2" fillId="0" borderId="0" xfId="0" applyNumberFormat="1" applyFont="1" applyAlignment="1">
      <alignment vertical="center"/>
    </xf>
    <xf numFmtId="0" fontId="41" fillId="0" borderId="25" xfId="0" applyFont="1" applyBorder="1" applyAlignment="1">
      <alignment wrapText="1"/>
    </xf>
    <xf numFmtId="0" fontId="42" fillId="0" borderId="25" xfId="0" applyFont="1" applyBorder="1" applyAlignment="1">
      <alignment horizontal="center"/>
    </xf>
    <xf numFmtId="0" fontId="41" fillId="0" borderId="0" xfId="0" applyFont="1" applyAlignment="1">
      <alignment horizontal="center" wrapText="1"/>
    </xf>
    <xf numFmtId="0" fontId="42" fillId="0" borderId="59" xfId="0" applyFont="1" applyBorder="1" applyAlignment="1">
      <alignment horizontal="center"/>
    </xf>
    <xf numFmtId="0" fontId="41" fillId="0" borderId="5" xfId="0" applyFont="1" applyBorder="1" applyAlignment="1">
      <alignment wrapText="1"/>
    </xf>
    <xf numFmtId="0" fontId="42" fillId="0" borderId="5" xfId="0" applyFont="1" applyBorder="1" applyAlignment="1">
      <alignment horizontal="center" vertical="center"/>
    </xf>
    <xf numFmtId="0" fontId="42" fillId="0" borderId="7" xfId="0" applyFont="1" applyBorder="1" applyAlignment="1">
      <alignment horizontal="center" vertical="center"/>
    </xf>
    <xf numFmtId="0" fontId="41" fillId="0" borderId="1" xfId="0" applyFont="1" applyBorder="1" applyAlignment="1">
      <alignment horizontal="center" wrapText="1"/>
    </xf>
    <xf numFmtId="0" fontId="42" fillId="12" borderId="5" xfId="0" applyFont="1" applyFill="1" applyBorder="1"/>
    <xf numFmtId="0" fontId="42" fillId="12" borderId="10" xfId="0" applyFont="1" applyFill="1" applyBorder="1"/>
    <xf numFmtId="169" fontId="42" fillId="12" borderId="5" xfId="0" applyNumberFormat="1" applyFont="1" applyFill="1" applyBorder="1"/>
    <xf numFmtId="169" fontId="42" fillId="12" borderId="33" xfId="0" applyNumberFormat="1" applyFont="1" applyFill="1" applyBorder="1"/>
    <xf numFmtId="0" fontId="41" fillId="0" borderId="40" xfId="0" applyFont="1" applyBorder="1"/>
    <xf numFmtId="0" fontId="41" fillId="0" borderId="27" xfId="0" applyFont="1" applyBorder="1"/>
    <xf numFmtId="169" fontId="41" fillId="0" borderId="40" xfId="0" applyNumberFormat="1" applyFont="1" applyBorder="1"/>
    <xf numFmtId="169" fontId="41" fillId="0" borderId="34" xfId="0" applyNumberFormat="1" applyFont="1" applyBorder="1"/>
    <xf numFmtId="0" fontId="41" fillId="0" borderId="22" xfId="0" applyFont="1" applyBorder="1"/>
    <xf numFmtId="0" fontId="41" fillId="0" borderId="61" xfId="0" applyFont="1" applyBorder="1"/>
    <xf numFmtId="169" fontId="41" fillId="0" borderId="12" xfId="0" applyNumberFormat="1" applyFont="1" applyBorder="1"/>
    <xf numFmtId="0" fontId="41" fillId="0" borderId="62" xfId="0" applyFont="1" applyBorder="1"/>
    <xf numFmtId="0" fontId="41" fillId="0" borderId="63" xfId="0" applyFont="1" applyBorder="1"/>
    <xf numFmtId="0" fontId="6" fillId="0" borderId="40" xfId="0" applyFont="1" applyBorder="1"/>
    <xf numFmtId="0" fontId="6" fillId="0" borderId="27" xfId="0" applyFont="1" applyBorder="1"/>
    <xf numFmtId="0" fontId="41" fillId="0" borderId="5" xfId="0" applyFont="1" applyBorder="1"/>
    <xf numFmtId="0" fontId="41" fillId="0" borderId="6" xfId="0" applyFont="1" applyBorder="1"/>
    <xf numFmtId="169" fontId="41" fillId="0" borderId="33" xfId="0" applyNumberFormat="1" applyFont="1" applyBorder="1"/>
    <xf numFmtId="0" fontId="42" fillId="12" borderId="6" xfId="0" applyFont="1" applyFill="1" applyBorder="1"/>
    <xf numFmtId="169" fontId="42" fillId="12" borderId="8" xfId="0" applyNumberFormat="1" applyFont="1" applyFill="1" applyBorder="1"/>
    <xf numFmtId="169" fontId="42" fillId="12" borderId="10" xfId="0" applyNumberFormat="1" applyFont="1" applyFill="1" applyBorder="1"/>
    <xf numFmtId="0" fontId="42" fillId="12" borderId="64" xfId="0" applyFont="1" applyFill="1" applyBorder="1"/>
    <xf numFmtId="0" fontId="42" fillId="12" borderId="65" xfId="0" applyFont="1" applyFill="1" applyBorder="1"/>
    <xf numFmtId="0" fontId="41" fillId="0" borderId="66" xfId="0" applyFont="1" applyBorder="1"/>
    <xf numFmtId="169" fontId="41" fillId="0" borderId="35" xfId="0" applyNumberFormat="1" applyFont="1" applyBorder="1"/>
    <xf numFmtId="169" fontId="41" fillId="0" borderId="5" xfId="0" applyNumberFormat="1" applyFont="1" applyBorder="1"/>
    <xf numFmtId="169" fontId="42" fillId="12" borderId="25" xfId="0" applyNumberFormat="1" applyFont="1" applyFill="1" applyBorder="1"/>
    <xf numFmtId="169" fontId="41" fillId="0" borderId="62" xfId="0" applyNumberFormat="1" applyFont="1" applyBorder="1"/>
    <xf numFmtId="0" fontId="6" fillId="0" borderId="67" xfId="0" applyFont="1" applyBorder="1" applyAlignment="1">
      <alignment vertical="center"/>
    </xf>
    <xf numFmtId="0" fontId="43" fillId="0" borderId="66" xfId="0" applyFont="1" applyBorder="1"/>
    <xf numFmtId="0" fontId="42" fillId="12" borderId="8" xfId="0" applyFont="1" applyFill="1" applyBorder="1"/>
    <xf numFmtId="0" fontId="42" fillId="12" borderId="68" xfId="0" applyFont="1" applyFill="1" applyBorder="1"/>
    <xf numFmtId="169" fontId="42" fillId="12" borderId="18" xfId="0" applyNumberFormat="1" applyFont="1" applyFill="1" applyBorder="1"/>
    <xf numFmtId="0" fontId="41" fillId="0" borderId="25" xfId="0" applyFont="1" applyBorder="1"/>
    <xf numFmtId="0" fontId="41" fillId="0" borderId="26" xfId="0" applyFont="1" applyBorder="1"/>
    <xf numFmtId="169" fontId="41" fillId="0" borderId="25" xfId="0" applyNumberFormat="1" applyFont="1" applyBorder="1"/>
    <xf numFmtId="0" fontId="42" fillId="12" borderId="2" xfId="0" applyFont="1" applyFill="1" applyBorder="1"/>
    <xf numFmtId="0" fontId="42" fillId="12" borderId="3" xfId="0" applyFont="1" applyFill="1" applyBorder="1"/>
    <xf numFmtId="169" fontId="42" fillId="12" borderId="2" xfId="0" applyNumberFormat="1" applyFont="1" applyFill="1" applyBorder="1"/>
    <xf numFmtId="0" fontId="41" fillId="4" borderId="69" xfId="0" applyFont="1" applyFill="1" applyBorder="1"/>
    <xf numFmtId="0" fontId="41" fillId="4" borderId="70" xfId="0" applyFont="1" applyFill="1" applyBorder="1"/>
    <xf numFmtId="169" fontId="41" fillId="0" borderId="69" xfId="0" applyNumberFormat="1" applyFont="1" applyBorder="1"/>
    <xf numFmtId="0" fontId="41" fillId="4" borderId="62" xfId="0" applyFont="1" applyFill="1" applyBorder="1"/>
    <xf numFmtId="0" fontId="41" fillId="4" borderId="63" xfId="0" applyFont="1" applyFill="1" applyBorder="1"/>
    <xf numFmtId="0" fontId="6" fillId="0" borderId="71" xfId="0" applyFont="1" applyBorder="1" applyAlignment="1">
      <alignment vertical="center"/>
    </xf>
    <xf numFmtId="0" fontId="6" fillId="0" borderId="72" xfId="0" applyFont="1" applyBorder="1" applyAlignment="1">
      <alignment vertical="center"/>
    </xf>
    <xf numFmtId="169" fontId="41" fillId="0" borderId="55" xfId="0" applyNumberFormat="1" applyFont="1" applyBorder="1"/>
    <xf numFmtId="0" fontId="6" fillId="0" borderId="66" xfId="0" applyFont="1" applyBorder="1" applyAlignment="1">
      <alignment vertical="center"/>
    </xf>
    <xf numFmtId="0" fontId="41" fillId="0" borderId="71" xfId="0" applyFont="1" applyBorder="1"/>
    <xf numFmtId="0" fontId="41" fillId="0" borderId="72" xfId="0" applyFont="1" applyBorder="1"/>
    <xf numFmtId="0" fontId="44" fillId="0" borderId="62" xfId="0" applyFont="1" applyBorder="1"/>
    <xf numFmtId="0" fontId="44" fillId="0" borderId="63" xfId="0" applyFont="1" applyBorder="1"/>
    <xf numFmtId="0" fontId="6" fillId="0" borderId="73" xfId="0" applyFont="1" applyBorder="1" applyAlignment="1">
      <alignment vertical="center"/>
    </xf>
    <xf numFmtId="0" fontId="6" fillId="0" borderId="74" xfId="0" applyFont="1" applyBorder="1" applyAlignment="1">
      <alignment vertical="center"/>
    </xf>
    <xf numFmtId="169" fontId="41" fillId="0" borderId="73" xfId="0" applyNumberFormat="1" applyFont="1" applyBorder="1"/>
    <xf numFmtId="169" fontId="41" fillId="0" borderId="75" xfId="0" applyNumberFormat="1" applyFont="1" applyBorder="1"/>
    <xf numFmtId="169" fontId="42" fillId="12" borderId="7" xfId="0" applyNumberFormat="1" applyFont="1" applyFill="1" applyBorder="1"/>
    <xf numFmtId="169" fontId="41" fillId="0" borderId="76" xfId="0" applyNumberFormat="1" applyFont="1" applyBorder="1"/>
    <xf numFmtId="0" fontId="41" fillId="0" borderId="20" xfId="0" applyFont="1" applyBorder="1"/>
    <xf numFmtId="0" fontId="41" fillId="4" borderId="66" xfId="0" applyFont="1" applyFill="1" applyBorder="1"/>
    <xf numFmtId="169" fontId="41" fillId="0" borderId="77" xfId="0" applyNumberFormat="1" applyFont="1" applyBorder="1"/>
    <xf numFmtId="0" fontId="6" fillId="13" borderId="67" xfId="0" applyFont="1" applyFill="1" applyBorder="1" applyAlignment="1">
      <alignment vertical="center"/>
    </xf>
    <xf numFmtId="169" fontId="41" fillId="0" borderId="15" xfId="0" applyNumberFormat="1" applyFont="1" applyBorder="1"/>
    <xf numFmtId="0" fontId="6" fillId="14" borderId="62" xfId="0" applyFont="1" applyFill="1" applyBorder="1" applyAlignment="1">
      <alignment vertical="center"/>
    </xf>
    <xf numFmtId="0" fontId="6" fillId="14" borderId="66" xfId="0" applyFont="1" applyFill="1" applyBorder="1" applyAlignment="1">
      <alignment vertical="center"/>
    </xf>
    <xf numFmtId="0" fontId="42" fillId="0" borderId="1" xfId="0" applyFont="1" applyBorder="1"/>
    <xf numFmtId="0" fontId="42" fillId="0" borderId="78" xfId="0" applyFont="1" applyBorder="1"/>
    <xf numFmtId="169" fontId="41" fillId="0" borderId="31" xfId="0" applyNumberFormat="1" applyFont="1" applyBorder="1"/>
    <xf numFmtId="169" fontId="41" fillId="0" borderId="0" xfId="0" applyNumberFormat="1" applyFont="1"/>
    <xf numFmtId="0" fontId="42" fillId="12" borderId="1" xfId="0" applyFont="1" applyFill="1" applyBorder="1"/>
    <xf numFmtId="0" fontId="42" fillId="12" borderId="78" xfId="0" applyFont="1" applyFill="1" applyBorder="1"/>
    <xf numFmtId="0" fontId="41" fillId="0" borderId="19" xfId="0" applyFont="1" applyBorder="1"/>
    <xf numFmtId="0" fontId="41" fillId="0" borderId="35" xfId="0" applyFont="1" applyBorder="1"/>
    <xf numFmtId="169" fontId="41" fillId="0" borderId="79" xfId="0" applyNumberFormat="1" applyFont="1" applyBorder="1"/>
    <xf numFmtId="169" fontId="41" fillId="0" borderId="17" xfId="0" applyNumberFormat="1" applyFont="1" applyBorder="1"/>
    <xf numFmtId="0" fontId="41" fillId="0" borderId="0" xfId="0" applyFont="1"/>
    <xf numFmtId="0" fontId="41" fillId="0" borderId="80" xfId="0" applyFont="1" applyBorder="1"/>
    <xf numFmtId="0" fontId="41" fillId="0" borderId="81" xfId="0" applyFont="1" applyBorder="1"/>
    <xf numFmtId="0" fontId="41" fillId="0" borderId="82" xfId="0" applyFont="1" applyBorder="1"/>
    <xf numFmtId="169" fontId="41" fillId="0" borderId="83" xfId="0" applyNumberFormat="1" applyFont="1" applyBorder="1"/>
    <xf numFmtId="169" fontId="41" fillId="0" borderId="84" xfId="0" applyNumberFormat="1" applyFont="1" applyBorder="1"/>
    <xf numFmtId="0" fontId="6" fillId="0" borderId="43" xfId="0" applyFont="1" applyBorder="1" applyAlignment="1">
      <alignment vertical="center"/>
    </xf>
    <xf numFmtId="0" fontId="6" fillId="0" borderId="62" xfId="0" applyFont="1" applyBorder="1"/>
    <xf numFmtId="0" fontId="6" fillId="0" borderId="63" xfId="0" applyFont="1" applyBorder="1"/>
    <xf numFmtId="169" fontId="42" fillId="14" borderId="85" xfId="0" applyNumberFormat="1" applyFont="1" applyFill="1" applyBorder="1"/>
    <xf numFmtId="0" fontId="42" fillId="12" borderId="86" xfId="0" applyFont="1" applyFill="1" applyBorder="1"/>
    <xf numFmtId="0" fontId="42" fillId="12" borderId="87" xfId="0" applyFont="1" applyFill="1" applyBorder="1"/>
    <xf numFmtId="169" fontId="42" fillId="12" borderId="88" xfId="0" applyNumberFormat="1" applyFont="1" applyFill="1" applyBorder="1"/>
    <xf numFmtId="0" fontId="42" fillId="12" borderId="9" xfId="0" applyFont="1" applyFill="1" applyBorder="1"/>
    <xf numFmtId="0" fontId="7" fillId="0" borderId="62" xfId="0" applyFont="1" applyBorder="1"/>
    <xf numFmtId="0" fontId="7" fillId="0" borderId="63" xfId="0" applyFont="1" applyBorder="1"/>
    <xf numFmtId="0" fontId="6" fillId="0" borderId="25" xfId="0" applyFont="1" applyBorder="1"/>
    <xf numFmtId="0" fontId="6" fillId="0" borderId="26" xfId="0" applyFont="1" applyBorder="1"/>
    <xf numFmtId="0" fontId="7" fillId="12" borderId="64" xfId="0" applyFont="1" applyFill="1" applyBorder="1"/>
    <xf numFmtId="0" fontId="7" fillId="12" borderId="65" xfId="0" applyFont="1" applyFill="1" applyBorder="1"/>
    <xf numFmtId="169" fontId="41" fillId="12" borderId="10" xfId="0" applyNumberFormat="1" applyFont="1" applyFill="1" applyBorder="1"/>
    <xf numFmtId="0" fontId="6" fillId="0" borderId="14" xfId="0" applyFont="1" applyBorder="1"/>
    <xf numFmtId="169" fontId="41" fillId="0" borderId="13" xfId="0" applyNumberFormat="1" applyFont="1" applyBorder="1"/>
    <xf numFmtId="0" fontId="6" fillId="0" borderId="66" xfId="0" applyFont="1" applyBorder="1"/>
    <xf numFmtId="0" fontId="6" fillId="0" borderId="89" xfId="0" applyFont="1" applyBorder="1"/>
    <xf numFmtId="0" fontId="6" fillId="0" borderId="90" xfId="0" applyFont="1" applyBorder="1"/>
    <xf numFmtId="0" fontId="41" fillId="0" borderId="91" xfId="0" applyFont="1" applyBorder="1"/>
    <xf numFmtId="0" fontId="41" fillId="0" borderId="92" xfId="0" applyFont="1" applyBorder="1"/>
    <xf numFmtId="0" fontId="6" fillId="0" borderId="93" xfId="0" applyFont="1" applyBorder="1"/>
    <xf numFmtId="169" fontId="41" fillId="0" borderId="81" xfId="0" applyNumberFormat="1" applyFont="1" applyBorder="1"/>
    <xf numFmtId="169" fontId="41" fillId="0" borderId="85" xfId="0" applyNumberFormat="1" applyFont="1" applyBorder="1"/>
    <xf numFmtId="0" fontId="6" fillId="0" borderId="6" xfId="0" applyFont="1" applyBorder="1"/>
    <xf numFmtId="169" fontId="41" fillId="0" borderId="7" xfId="0" applyNumberFormat="1" applyFont="1" applyBorder="1"/>
    <xf numFmtId="0" fontId="41" fillId="12" borderId="5" xfId="0" applyFont="1" applyFill="1" applyBorder="1"/>
    <xf numFmtId="0" fontId="41" fillId="12" borderId="10" xfId="0" applyFont="1" applyFill="1" applyBorder="1"/>
    <xf numFmtId="0" fontId="42" fillId="12" borderId="94" xfId="0" applyFont="1" applyFill="1" applyBorder="1"/>
    <xf numFmtId="169" fontId="42" fillId="12" borderId="95" xfId="0" applyNumberFormat="1" applyFont="1" applyFill="1" applyBorder="1"/>
    <xf numFmtId="0" fontId="42" fillId="0" borderId="0" xfId="0" applyFont="1"/>
    <xf numFmtId="169" fontId="42" fillId="0" borderId="0" xfId="0" applyNumberFormat="1" applyFont="1"/>
    <xf numFmtId="0" fontId="42" fillId="0" borderId="8" xfId="0" applyFont="1" applyBorder="1"/>
    <xf numFmtId="0" fontId="42" fillId="0" borderId="9" xfId="0" applyFont="1" applyBorder="1"/>
    <xf numFmtId="169" fontId="42" fillId="0" borderId="10" xfId="0" applyNumberFormat="1" applyFont="1" applyBorder="1"/>
    <xf numFmtId="0" fontId="42" fillId="0" borderId="42" xfId="0" applyFont="1" applyBorder="1"/>
    <xf numFmtId="0" fontId="41" fillId="0" borderId="1" xfId="0" applyFont="1" applyBorder="1"/>
    <xf numFmtId="0" fontId="42" fillId="12" borderId="36" xfId="0" applyFont="1" applyFill="1" applyBorder="1"/>
    <xf numFmtId="0" fontId="45" fillId="15" borderId="8" xfId="0" applyFont="1" applyFill="1" applyBorder="1"/>
    <xf numFmtId="169" fontId="46" fillId="15" borderId="10" xfId="0" applyNumberFormat="1" applyFont="1" applyFill="1" applyBorder="1"/>
    <xf numFmtId="0" fontId="47" fillId="0" borderId="0" xfId="0" applyFont="1"/>
    <xf numFmtId="0" fontId="46" fillId="0" borderId="8" xfId="0" applyFont="1" applyBorder="1"/>
    <xf numFmtId="0" fontId="43" fillId="0" borderId="0" xfId="0" applyFont="1"/>
    <xf numFmtId="169" fontId="43" fillId="0" borderId="0" xfId="0" applyNumberFormat="1" applyFont="1"/>
    <xf numFmtId="0" fontId="46" fillId="15" borderId="8" xfId="0" applyFont="1" applyFill="1" applyBorder="1" applyAlignment="1">
      <alignment wrapText="1"/>
    </xf>
    <xf numFmtId="0" fontId="46" fillId="0" borderId="0" xfId="0" applyFont="1"/>
    <xf numFmtId="169" fontId="41" fillId="0" borderId="96" xfId="0" applyNumberFormat="1" applyFont="1" applyBorder="1"/>
    <xf numFmtId="169" fontId="41" fillId="0" borderId="63" xfId="0" applyNumberFormat="1" applyFont="1" applyBorder="1"/>
    <xf numFmtId="0" fontId="42" fillId="12" borderId="18" xfId="0" applyFont="1" applyFill="1" applyBorder="1"/>
    <xf numFmtId="0" fontId="41" fillId="0" borderId="89" xfId="0" applyFont="1" applyBorder="1"/>
    <xf numFmtId="0" fontId="6" fillId="0" borderId="89" xfId="0" applyFont="1" applyBorder="1" applyAlignment="1">
      <alignment vertical="center"/>
    </xf>
    <xf numFmtId="0" fontId="6" fillId="13" borderId="89" xfId="0" applyFont="1" applyFill="1" applyBorder="1" applyAlignment="1">
      <alignment vertical="center"/>
    </xf>
    <xf numFmtId="0" fontId="42" fillId="0" borderId="4" xfId="0" applyFont="1" applyBorder="1" applyAlignment="1">
      <alignment horizontal="center"/>
    </xf>
    <xf numFmtId="169" fontId="41" fillId="0" borderId="97" xfId="0" applyNumberFormat="1" applyFont="1" applyBorder="1"/>
    <xf numFmtId="169" fontId="41" fillId="0" borderId="98" xfId="0" applyNumberFormat="1" applyFont="1" applyBorder="1"/>
    <xf numFmtId="169" fontId="42" fillId="12" borderId="4" xfId="0" applyNumberFormat="1" applyFont="1" applyFill="1" applyBorder="1"/>
    <xf numFmtId="169" fontId="41" fillId="0" borderId="59" xfId="0" applyNumberFormat="1" applyFont="1" applyBorder="1"/>
    <xf numFmtId="169" fontId="41" fillId="0" borderId="99" xfId="0" applyNumberFormat="1" applyFont="1" applyBorder="1"/>
    <xf numFmtId="169" fontId="42" fillId="12" borderId="100" xfId="0" applyNumberFormat="1" applyFont="1" applyFill="1" applyBorder="1"/>
    <xf numFmtId="4" fontId="6" fillId="0" borderId="12" xfId="5" applyNumberFormat="1" applyFont="1" applyFill="1" applyBorder="1" applyAlignment="1" applyProtection="1">
      <alignment horizontal="right" vertical="center"/>
    </xf>
    <xf numFmtId="4" fontId="6" fillId="0" borderId="34" xfId="0" applyNumberFormat="1" applyFont="1" applyBorder="1" applyAlignment="1">
      <alignment horizontal="right" vertical="center"/>
    </xf>
    <xf numFmtId="4" fontId="6" fillId="0" borderId="17" xfId="0" applyNumberFormat="1" applyFont="1" applyBorder="1" applyAlignment="1">
      <alignment horizontal="right" vertical="center"/>
    </xf>
    <xf numFmtId="4" fontId="6" fillId="0" borderId="34" xfId="0" applyNumberFormat="1" applyFont="1" applyBorder="1" applyAlignment="1" applyProtection="1">
      <alignment horizontal="right" vertical="center"/>
      <protection locked="0"/>
    </xf>
    <xf numFmtId="4" fontId="7" fillId="3" borderId="64" xfId="0" applyNumberFormat="1" applyFont="1" applyFill="1" applyBorder="1" applyAlignment="1">
      <alignment horizontal="right" vertical="center"/>
    </xf>
    <xf numFmtId="4" fontId="6" fillId="0" borderId="76" xfId="0" applyNumberFormat="1" applyFont="1" applyBorder="1" applyAlignment="1">
      <alignment horizontal="right" vertical="center"/>
    </xf>
    <xf numFmtId="168" fontId="6" fillId="0" borderId="0" xfId="0" applyNumberFormat="1" applyFont="1"/>
    <xf numFmtId="0" fontId="28" fillId="0" borderId="0" xfId="0" applyFont="1" applyAlignment="1">
      <alignment horizontal="left"/>
    </xf>
    <xf numFmtId="0" fontId="21" fillId="0" borderId="55" xfId="0" applyFont="1" applyBorder="1" applyAlignment="1">
      <alignment horizontal="left" vertical="center" wrapText="1"/>
    </xf>
    <xf numFmtId="0" fontId="21" fillId="0" borderId="52" xfId="0" applyFont="1" applyBorder="1" applyAlignment="1">
      <alignment horizontal="left" vertical="center" wrapText="1"/>
    </xf>
    <xf numFmtId="0" fontId="30" fillId="9" borderId="56" xfId="0" applyFont="1" applyFill="1" applyBorder="1" applyAlignment="1">
      <alignment horizontal="right" vertical="center" wrapText="1"/>
    </xf>
    <xf numFmtId="0" fontId="30" fillId="9" borderId="53" xfId="0" applyFont="1" applyFill="1" applyBorder="1" applyAlignment="1">
      <alignment horizontal="right" vertical="center" wrapText="1"/>
    </xf>
    <xf numFmtId="0" fontId="21" fillId="0" borderId="54" xfId="0" applyFont="1" applyBorder="1" applyAlignment="1">
      <alignment horizontal="center" vertical="center" wrapText="1"/>
    </xf>
    <xf numFmtId="0" fontId="21" fillId="0" borderId="51" xfId="0" applyFont="1" applyBorder="1" applyAlignment="1">
      <alignment horizontal="center" vertical="center" wrapText="1"/>
    </xf>
    <xf numFmtId="0" fontId="15" fillId="11" borderId="44" xfId="4" applyFont="1" applyFill="1" applyBorder="1" applyAlignment="1" applyProtection="1">
      <alignment horizontal="center" vertical="center" wrapText="1"/>
    </xf>
    <xf numFmtId="165" fontId="15" fillId="7" borderId="44" xfId="0" applyNumberFormat="1" applyFont="1" applyFill="1" applyBorder="1" applyAlignment="1">
      <alignment horizontal="center" vertical="center" textRotation="90" wrapText="1"/>
    </xf>
    <xf numFmtId="165" fontId="15" fillId="8" borderId="44" xfId="0" applyNumberFormat="1" applyFont="1" applyFill="1" applyBorder="1" applyAlignment="1">
      <alignment horizontal="center" vertical="center" textRotation="90" wrapText="1"/>
    </xf>
    <xf numFmtId="165" fontId="15" fillId="5" borderId="44" xfId="0" applyNumberFormat="1" applyFont="1" applyFill="1" applyBorder="1" applyAlignment="1">
      <alignment horizontal="center" vertical="center" textRotation="90" wrapText="1"/>
    </xf>
    <xf numFmtId="0" fontId="18" fillId="0" borderId="44" xfId="0" applyFont="1" applyBorder="1" applyAlignment="1">
      <alignment horizontal="center" vertical="center"/>
    </xf>
    <xf numFmtId="0" fontId="21" fillId="0" borderId="0" xfId="0" applyFont="1" applyAlignment="1">
      <alignment horizontal="left" vertical="center"/>
    </xf>
    <xf numFmtId="0" fontId="30" fillId="9" borderId="54" xfId="0" applyFont="1" applyFill="1" applyBorder="1" applyAlignment="1">
      <alignment horizontal="center" vertical="center" wrapText="1"/>
    </xf>
    <xf numFmtId="0" fontId="30" fillId="9" borderId="51" xfId="0" applyFont="1" applyFill="1" applyBorder="1" applyAlignment="1">
      <alignment horizontal="center" vertical="center" wrapText="1"/>
    </xf>
    <xf numFmtId="0" fontId="45" fillId="15" borderId="8" xfId="0" applyFont="1" applyFill="1" applyBorder="1"/>
    <xf numFmtId="0" fontId="45" fillId="15" borderId="64" xfId="0" applyFont="1" applyFill="1" applyBorder="1"/>
    <xf numFmtId="0" fontId="46" fillId="0" borderId="8" xfId="0" applyFont="1" applyBorder="1"/>
    <xf numFmtId="0" fontId="46" fillId="0" borderId="64" xfId="0" applyFont="1" applyBorder="1"/>
    <xf numFmtId="0" fontId="46" fillId="15" borderId="8" xfId="0" applyFont="1" applyFill="1" applyBorder="1" applyAlignment="1">
      <alignment wrapText="1"/>
    </xf>
    <xf numFmtId="0" fontId="46" fillId="15" borderId="64" xfId="0" applyFont="1" applyFill="1" applyBorder="1" applyAlignment="1">
      <alignment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5" fillId="0" borderId="1" xfId="0" applyFont="1" applyBorder="1" applyAlignment="1">
      <alignment horizontal="center" vertical="center"/>
    </xf>
    <xf numFmtId="0" fontId="42" fillId="0" borderId="57" xfId="0" applyFont="1" applyBorder="1" applyAlignment="1">
      <alignment horizontal="center" vertical="center"/>
    </xf>
    <xf numFmtId="0" fontId="42" fillId="0" borderId="43" xfId="0" applyFont="1" applyBorder="1" applyAlignment="1">
      <alignment horizontal="center" vertical="center"/>
    </xf>
    <xf numFmtId="0" fontId="42" fillId="0" borderId="58" xfId="0" applyFont="1" applyBorder="1" applyAlignment="1">
      <alignment horizontal="center" vertical="center"/>
    </xf>
    <xf numFmtId="0" fontId="42" fillId="0" borderId="60" xfId="0" applyFont="1" applyBorder="1" applyAlignment="1">
      <alignment horizontal="center" vertical="center"/>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14" fontId="7" fillId="0" borderId="11" xfId="0" applyNumberFormat="1" applyFont="1" applyBorder="1" applyAlignment="1" applyProtection="1">
      <alignment horizontal="center"/>
      <protection locked="0"/>
    </xf>
    <xf numFmtId="14" fontId="7" fillId="0" borderId="22" xfId="0" applyNumberFormat="1" applyFont="1" applyBorder="1" applyAlignment="1" applyProtection="1">
      <alignment horizontal="center"/>
      <protection locked="0"/>
    </xf>
    <xf numFmtId="14" fontId="7" fillId="0" borderId="37" xfId="0" applyNumberFormat="1" applyFont="1" applyBorder="1" applyAlignment="1" applyProtection="1">
      <alignment horizontal="center"/>
      <protection locked="0"/>
    </xf>
    <xf numFmtId="14" fontId="7" fillId="0" borderId="4"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cellXfs>
  <cellStyles count="7">
    <cellStyle name="Excel Built-in Explanatory Text" xfId="4" xr:uid="{5A2C987E-E968-4E9E-880E-2C76B9FFCCB9}"/>
    <cellStyle name="Lien hypertexte" xfId="6" builtinId="8"/>
    <cellStyle name="Milliers" xfId="5" builtinId="3"/>
    <cellStyle name="Milliers 2" xfId="2" xr:uid="{335571CF-D12B-420A-B503-A7AF04B95248}"/>
    <cellStyle name="Monétaire" xfId="3" builtinId="4"/>
    <cellStyle name="Normal" xfId="0" builtinId="0"/>
    <cellStyle name="Normal 2" xfId="1" xr:uid="{F9B4A088-B8CB-453A-9AF6-6263390FEE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449238403559178E-2"/>
          <c:y val="2.1709624372215783E-2"/>
          <c:w val="0.36365246142339469"/>
          <c:h val="0.93848939761205541"/>
        </c:manualLayout>
      </c:layout>
      <c:pieChart>
        <c:varyColors val="1"/>
        <c:ser>
          <c:idx val="0"/>
          <c:order val="0"/>
          <c:tx>
            <c:strRef>
              <c:f>'Synthèse Charges'!$D$3</c:f>
              <c:strCache>
                <c:ptCount val="1"/>
                <c:pt idx="0">
                  <c:v>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3D8-48E9-AB59-D4F3C71C7CDF}"/>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D3D8-48E9-AB59-D4F3C71C7CD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3D8-48E9-AB59-D4F3C71C7CD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D3D8-48E9-AB59-D4F3C71C7CD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D3D8-48E9-AB59-D4F3C71C7CDF}"/>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D3D8-48E9-AB59-D4F3C71C7CD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'Synthèse Charges'!$B$4:$C$9</c:f>
              <c:strCache>
                <c:ptCount val="6"/>
                <c:pt idx="0">
                  <c:v>Achats et services extérieurs</c:v>
                </c:pt>
                <c:pt idx="1">
                  <c:v>Impôts et taxes</c:v>
                </c:pt>
                <c:pt idx="2">
                  <c:v>Charges de personnel</c:v>
                </c:pt>
                <c:pt idx="3">
                  <c:v>Autres charges (Cotisations/contribution/Aides versées à EEDF, charges diverses...)</c:v>
                </c:pt>
                <c:pt idx="4">
                  <c:v>Charges exceptionnelles</c:v>
                </c:pt>
                <c:pt idx="5">
                  <c:v>Dotations amort. &amp; prov.</c:v>
                </c:pt>
              </c:strCache>
            </c:strRef>
          </c:cat>
          <c:val>
            <c:numRef>
              <c:f>'Synthèse Charges'!$D$4:$D$9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FA8-4CA0-A2A9-01FEB4B0FA0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38711578294858723"/>
          <c:y val="0.14812060750480632"/>
          <c:w val="0.57846739450200046"/>
          <c:h val="0.6458664533311452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3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62435192020244E-2"/>
          <c:y val="7.5172625791278994E-2"/>
          <c:w val="0.32212391495070059"/>
          <c:h val="0.78112077742047215"/>
        </c:manualLayout>
      </c:layout>
      <c:pieChart>
        <c:varyColors val="1"/>
        <c:ser>
          <c:idx val="0"/>
          <c:order val="0"/>
          <c:tx>
            <c:strRef>
              <c:f>'Synthèse Produits'!$D$3</c:f>
              <c:strCache>
                <c:ptCount val="1"/>
                <c:pt idx="0">
                  <c:v>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2FD-409D-9183-4DD54CEA8B3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2FD-409D-9183-4DD54CEA8B3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2FD-409D-9183-4DD54CEA8B3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2FD-409D-9183-4DD54CEA8B3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2FD-409D-9183-4DD54CEA8B3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2FD-409D-9183-4DD54CEA8B33}"/>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a:pattFill prst="pct75">
                    <a:fgClr>
                      <a:schemeClr val="dk1">
                        <a:lumMod val="75000"/>
                        <a:lumOff val="25000"/>
                      </a:schemeClr>
                    </a:fgClr>
                    <a:bgClr>
                      <a:schemeClr val="dk1">
                        <a:lumMod val="65000"/>
                        <a:lumOff val="35000"/>
                      </a:schemeClr>
                    </a:bgClr>
                  </a:pattFill>
                  <a:ln>
                    <a:noFill/>
                  </a:ln>
                </c15:spPr>
              </c:ext>
            </c:extLst>
          </c:dLbls>
          <c:cat>
            <c:strRef>
              <c:f>'Synthèse Produits'!$B$4:$C$9</c:f>
              <c:strCache>
                <c:ptCount val="6"/>
                <c:pt idx="0">
                  <c:v>Ventes et prestations</c:v>
                </c:pt>
                <c:pt idx="1">
                  <c:v>Subventions</c:v>
                </c:pt>
                <c:pt idx="2">
                  <c:v>Autres produits (cotisations, dons, aides EEDF, produits divers)</c:v>
                </c:pt>
                <c:pt idx="3">
                  <c:v>Produits exceptionnels</c:v>
                </c:pt>
                <c:pt idx="4">
                  <c:v>Reprise de provisions</c:v>
                </c:pt>
                <c:pt idx="5">
                  <c:v>Transfert de charges</c:v>
                </c:pt>
              </c:strCache>
            </c:strRef>
          </c:cat>
          <c:val>
            <c:numRef>
              <c:f>'Synthèse Produits'!$D$4:$D$9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C-12FD-409D-9183-4DD54CEA8B33}"/>
            </c:ext>
          </c:extLst>
        </c:ser>
        <c:dLbls>
          <c:dLblPos val="ctr"/>
          <c:showLegendKey val="0"/>
          <c:showVal val="0"/>
          <c:showCatName val="0"/>
          <c:showSerName val="0"/>
          <c:showPercent val="1"/>
          <c:showBubbleSize val="0"/>
          <c:showLeaderLines val="0"/>
        </c:dLbls>
        <c:firstSliceAng val="0"/>
      </c:pieChart>
      <c:spPr>
        <a:noFill/>
        <a:ln>
          <a:noFill/>
        </a:ln>
        <a:effectLst/>
      </c:spPr>
    </c:plotArea>
    <c:legend>
      <c:legendPos val="r"/>
      <c:layout>
        <c:manualLayout>
          <c:xMode val="edge"/>
          <c:yMode val="edge"/>
          <c:x val="0.40973783310069883"/>
          <c:y val="0.18864352649116559"/>
          <c:w val="0.55266566197866307"/>
          <c:h val="0.625968692643409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3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14.jpg"/><Relationship Id="rId1"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5.jpg"/><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7.jpg"/><Relationship Id="rId2" Type="http://schemas.openxmlformats.org/officeDocument/2006/relationships/image" Target="../media/image16.jpg"/><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8.jpg"/><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7.jp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7.jp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2.jpg"/><Relationship Id="rId2" Type="http://schemas.openxmlformats.org/officeDocument/2006/relationships/image" Target="../media/image11.jpg"/><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xdr:row>
      <xdr:rowOff>95251</xdr:rowOff>
    </xdr:from>
    <xdr:to>
      <xdr:col>1</xdr:col>
      <xdr:colOff>12624</xdr:colOff>
      <xdr:row>24</xdr:row>
      <xdr:rowOff>0</xdr:rowOff>
    </xdr:to>
    <xdr:pic>
      <xdr:nvPicPr>
        <xdr:cNvPr id="3" name="Image 2">
          <a:extLst>
            <a:ext uri="{FF2B5EF4-FFF2-40B4-BE49-F238E27FC236}">
              <a16:creationId xmlns:a16="http://schemas.microsoft.com/office/drawing/2014/main" id="{844850E6-1EDA-2C3B-2D2A-C989E64375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762001"/>
          <a:ext cx="4117899" cy="4829174"/>
        </a:xfrm>
        <a:prstGeom prst="rect">
          <a:avLst/>
        </a:prstGeom>
      </xdr:spPr>
    </xdr:pic>
    <xdr:clientData/>
  </xdr:twoCellAnchor>
  <xdr:twoCellAnchor editAs="oneCell">
    <xdr:from>
      <xdr:col>2</xdr:col>
      <xdr:colOff>419101</xdr:colOff>
      <xdr:row>21</xdr:row>
      <xdr:rowOff>56070</xdr:rowOff>
    </xdr:from>
    <xdr:to>
      <xdr:col>2</xdr:col>
      <xdr:colOff>1933575</xdr:colOff>
      <xdr:row>29</xdr:row>
      <xdr:rowOff>177526</xdr:rowOff>
    </xdr:to>
    <xdr:pic>
      <xdr:nvPicPr>
        <xdr:cNvPr id="5" name="Image 4">
          <a:extLst>
            <a:ext uri="{FF2B5EF4-FFF2-40B4-BE49-F238E27FC236}">
              <a16:creationId xmlns:a16="http://schemas.microsoft.com/office/drawing/2014/main" id="{890C327F-BEB1-671B-7EC8-F69BFE2664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15251" y="4894770"/>
          <a:ext cx="1514474" cy="16454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695326</xdr:colOff>
      <xdr:row>13</xdr:row>
      <xdr:rowOff>114299</xdr:rowOff>
    </xdr:from>
    <xdr:to>
      <xdr:col>6</xdr:col>
      <xdr:colOff>516341</xdr:colOff>
      <xdr:row>21</xdr:row>
      <xdr:rowOff>133350</xdr:rowOff>
    </xdr:to>
    <xdr:pic>
      <xdr:nvPicPr>
        <xdr:cNvPr id="3" name="Image 2">
          <a:extLst>
            <a:ext uri="{FF2B5EF4-FFF2-40B4-BE49-F238E27FC236}">
              <a16:creationId xmlns:a16="http://schemas.microsoft.com/office/drawing/2014/main" id="{ACEC8DA6-DBEB-4EFB-9B27-CBDACD59E2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96276" y="5448299"/>
          <a:ext cx="1345015" cy="1543051"/>
        </a:xfrm>
        <a:prstGeom prst="rect">
          <a:avLst/>
        </a:prstGeom>
      </xdr:spPr>
    </xdr:pic>
    <xdr:clientData/>
  </xdr:twoCellAnchor>
  <xdr:twoCellAnchor editAs="oneCell">
    <xdr:from>
      <xdr:col>3</xdr:col>
      <xdr:colOff>57150</xdr:colOff>
      <xdr:row>1</xdr:row>
      <xdr:rowOff>38100</xdr:rowOff>
    </xdr:from>
    <xdr:to>
      <xdr:col>6</xdr:col>
      <xdr:colOff>649467</xdr:colOff>
      <xdr:row>13</xdr:row>
      <xdr:rowOff>38100</xdr:rowOff>
    </xdr:to>
    <xdr:pic>
      <xdr:nvPicPr>
        <xdr:cNvPr id="5" name="Image 4">
          <a:extLst>
            <a:ext uri="{FF2B5EF4-FFF2-40B4-BE49-F238E27FC236}">
              <a16:creationId xmlns:a16="http://schemas.microsoft.com/office/drawing/2014/main" id="{5D88AFC6-F75F-8578-61E8-69E609CAAA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96100" y="561975"/>
          <a:ext cx="2878317" cy="481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723901</xdr:colOff>
      <xdr:row>22</xdr:row>
      <xdr:rowOff>190500</xdr:rowOff>
    </xdr:from>
    <xdr:to>
      <xdr:col>8</xdr:col>
      <xdr:colOff>561521</xdr:colOff>
      <xdr:row>27</xdr:row>
      <xdr:rowOff>19050</xdr:rowOff>
    </xdr:to>
    <xdr:pic>
      <xdr:nvPicPr>
        <xdr:cNvPr id="2" name="Image 1">
          <a:extLst>
            <a:ext uri="{FF2B5EF4-FFF2-40B4-BE49-F238E27FC236}">
              <a16:creationId xmlns:a16="http://schemas.microsoft.com/office/drawing/2014/main" id="{33F49120-44EE-4D16-A102-2460B01C90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4901" y="11172825"/>
          <a:ext cx="1361620" cy="1562100"/>
        </a:xfrm>
        <a:prstGeom prst="rect">
          <a:avLst/>
        </a:prstGeom>
      </xdr:spPr>
    </xdr:pic>
    <xdr:clientData/>
  </xdr:twoCellAnchor>
  <xdr:twoCellAnchor editAs="oneCell">
    <xdr:from>
      <xdr:col>6</xdr:col>
      <xdr:colOff>438151</xdr:colOff>
      <xdr:row>1</xdr:row>
      <xdr:rowOff>209550</xdr:rowOff>
    </xdr:from>
    <xdr:to>
      <xdr:col>8</xdr:col>
      <xdr:colOff>695325</xdr:colOff>
      <xdr:row>6</xdr:row>
      <xdr:rowOff>127456</xdr:rowOff>
    </xdr:to>
    <xdr:pic>
      <xdr:nvPicPr>
        <xdr:cNvPr id="7" name="Image 6">
          <a:extLst>
            <a:ext uri="{FF2B5EF4-FFF2-40B4-BE49-F238E27FC236}">
              <a16:creationId xmlns:a16="http://schemas.microsoft.com/office/drawing/2014/main" id="{D807BD7A-8F76-9F4A-00AF-F7446BC1F8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63076" y="733425"/>
          <a:ext cx="1781174" cy="183243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xdr:colOff>
      <xdr:row>10</xdr:row>
      <xdr:rowOff>47625</xdr:rowOff>
    </xdr:from>
    <xdr:to>
      <xdr:col>10</xdr:col>
      <xdr:colOff>599621</xdr:colOff>
      <xdr:row>15</xdr:row>
      <xdr:rowOff>104775</xdr:rowOff>
    </xdr:to>
    <xdr:pic>
      <xdr:nvPicPr>
        <xdr:cNvPr id="2" name="Image 1">
          <a:extLst>
            <a:ext uri="{FF2B5EF4-FFF2-40B4-BE49-F238E27FC236}">
              <a16:creationId xmlns:a16="http://schemas.microsoft.com/office/drawing/2014/main" id="{9FA1C7C6-716F-4275-A76B-7F40E524E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7376" y="4972050"/>
          <a:ext cx="1361620" cy="1562100"/>
        </a:xfrm>
        <a:prstGeom prst="rect">
          <a:avLst/>
        </a:prstGeom>
      </xdr:spPr>
    </xdr:pic>
    <xdr:clientData/>
  </xdr:twoCellAnchor>
  <xdr:twoCellAnchor editAs="oneCell">
    <xdr:from>
      <xdr:col>3</xdr:col>
      <xdr:colOff>1181100</xdr:colOff>
      <xdr:row>5</xdr:row>
      <xdr:rowOff>133350</xdr:rowOff>
    </xdr:from>
    <xdr:to>
      <xdr:col>8</xdr:col>
      <xdr:colOff>514350</xdr:colOff>
      <xdr:row>8</xdr:row>
      <xdr:rowOff>123825</xdr:rowOff>
    </xdr:to>
    <xdr:pic>
      <xdr:nvPicPr>
        <xdr:cNvPr id="5" name="Image 4">
          <a:extLst>
            <a:ext uri="{FF2B5EF4-FFF2-40B4-BE49-F238E27FC236}">
              <a16:creationId xmlns:a16="http://schemas.microsoft.com/office/drawing/2014/main" id="{7D4D502F-4BC1-73A1-E5D8-0F6C9BAC0A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81475" y="2533650"/>
          <a:ext cx="5048250" cy="1504950"/>
        </a:xfrm>
        <a:prstGeom prst="rect">
          <a:avLst/>
        </a:prstGeom>
      </xdr:spPr>
    </xdr:pic>
    <xdr:clientData/>
  </xdr:twoCellAnchor>
  <xdr:twoCellAnchor editAs="oneCell">
    <xdr:from>
      <xdr:col>0</xdr:col>
      <xdr:colOff>57150</xdr:colOff>
      <xdr:row>0</xdr:row>
      <xdr:rowOff>200025</xdr:rowOff>
    </xdr:from>
    <xdr:to>
      <xdr:col>3</xdr:col>
      <xdr:colOff>57150</xdr:colOff>
      <xdr:row>16</xdr:row>
      <xdr:rowOff>325295</xdr:rowOff>
    </xdr:to>
    <xdr:pic>
      <xdr:nvPicPr>
        <xdr:cNvPr id="9" name="Image 8">
          <a:extLst>
            <a:ext uri="{FF2B5EF4-FFF2-40B4-BE49-F238E27FC236}">
              <a16:creationId xmlns:a16="http://schemas.microsoft.com/office/drawing/2014/main" id="{21A2E433-BF02-030A-357D-A9E5AE25B8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 y="200025"/>
          <a:ext cx="3000375" cy="68880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133351</xdr:colOff>
      <xdr:row>8</xdr:row>
      <xdr:rowOff>161925</xdr:rowOff>
    </xdr:from>
    <xdr:to>
      <xdr:col>6</xdr:col>
      <xdr:colOff>161471</xdr:colOff>
      <xdr:row>16</xdr:row>
      <xdr:rowOff>47625</xdr:rowOff>
    </xdr:to>
    <xdr:pic>
      <xdr:nvPicPr>
        <xdr:cNvPr id="2" name="Image 1">
          <a:extLst>
            <a:ext uri="{FF2B5EF4-FFF2-40B4-BE49-F238E27FC236}">
              <a16:creationId xmlns:a16="http://schemas.microsoft.com/office/drawing/2014/main" id="{93E4114E-3B3C-4155-BE86-030100FF7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1226" y="4000500"/>
          <a:ext cx="1361620" cy="1562100"/>
        </a:xfrm>
        <a:prstGeom prst="rect">
          <a:avLst/>
        </a:prstGeom>
      </xdr:spPr>
    </xdr:pic>
    <xdr:clientData/>
  </xdr:twoCellAnchor>
  <xdr:twoCellAnchor editAs="oneCell">
    <xdr:from>
      <xdr:col>1</xdr:col>
      <xdr:colOff>85725</xdr:colOff>
      <xdr:row>1</xdr:row>
      <xdr:rowOff>133350</xdr:rowOff>
    </xdr:from>
    <xdr:to>
      <xdr:col>1</xdr:col>
      <xdr:colOff>1876184</xdr:colOff>
      <xdr:row>3</xdr:row>
      <xdr:rowOff>523875</xdr:rowOff>
    </xdr:to>
    <xdr:pic>
      <xdr:nvPicPr>
        <xdr:cNvPr id="8" name="Image 7">
          <a:extLst>
            <a:ext uri="{FF2B5EF4-FFF2-40B4-BE49-F238E27FC236}">
              <a16:creationId xmlns:a16="http://schemas.microsoft.com/office/drawing/2014/main" id="{0CC4EEC6-FD0C-3C24-AB8C-783101D13F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657225"/>
          <a:ext cx="1790459" cy="125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1</xdr:row>
      <xdr:rowOff>523875</xdr:rowOff>
    </xdr:from>
    <xdr:to>
      <xdr:col>5</xdr:col>
      <xdr:colOff>740603</xdr:colOff>
      <xdr:row>9</xdr:row>
      <xdr:rowOff>123825</xdr:rowOff>
    </xdr:to>
    <xdr:pic>
      <xdr:nvPicPr>
        <xdr:cNvPr id="3" name="Image 2">
          <a:extLst>
            <a:ext uri="{FF2B5EF4-FFF2-40B4-BE49-F238E27FC236}">
              <a16:creationId xmlns:a16="http://schemas.microsoft.com/office/drawing/2014/main" id="{EC717DF4-6F18-8641-1F17-94A87A7609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5050" y="714375"/>
          <a:ext cx="2950403" cy="2714625"/>
        </a:xfrm>
        <a:prstGeom prst="rect">
          <a:avLst/>
        </a:prstGeom>
      </xdr:spPr>
    </xdr:pic>
    <xdr:clientData/>
  </xdr:twoCellAnchor>
  <xdr:twoCellAnchor editAs="oneCell">
    <xdr:from>
      <xdr:col>3</xdr:col>
      <xdr:colOff>561976</xdr:colOff>
      <xdr:row>9</xdr:row>
      <xdr:rowOff>895351</xdr:rowOff>
    </xdr:from>
    <xdr:to>
      <xdr:col>5</xdr:col>
      <xdr:colOff>598857</xdr:colOff>
      <xdr:row>13</xdr:row>
      <xdr:rowOff>95251</xdr:rowOff>
    </xdr:to>
    <xdr:pic>
      <xdr:nvPicPr>
        <xdr:cNvPr id="5" name="Image 4">
          <a:extLst>
            <a:ext uri="{FF2B5EF4-FFF2-40B4-BE49-F238E27FC236}">
              <a16:creationId xmlns:a16="http://schemas.microsoft.com/office/drawing/2014/main" id="{07DC16E9-2387-46C3-812C-260F8313C8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62826" y="4429126"/>
          <a:ext cx="1560881" cy="1790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613013</xdr:colOff>
      <xdr:row>16</xdr:row>
      <xdr:rowOff>28574</xdr:rowOff>
    </xdr:from>
    <xdr:to>
      <xdr:col>13</xdr:col>
      <xdr:colOff>467238</xdr:colOff>
      <xdr:row>22</xdr:row>
      <xdr:rowOff>171450</xdr:rowOff>
    </xdr:to>
    <xdr:pic>
      <xdr:nvPicPr>
        <xdr:cNvPr id="2" name="Image 1">
          <a:extLst>
            <a:ext uri="{FF2B5EF4-FFF2-40B4-BE49-F238E27FC236}">
              <a16:creationId xmlns:a16="http://schemas.microsoft.com/office/drawing/2014/main" id="{9C2DDFB8-3639-485B-9119-2043C15FE5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52338" y="5972174"/>
          <a:ext cx="1378225" cy="1581151"/>
        </a:xfrm>
        <a:prstGeom prst="rect">
          <a:avLst/>
        </a:prstGeom>
      </xdr:spPr>
    </xdr:pic>
    <xdr:clientData/>
  </xdr:twoCellAnchor>
  <xdr:twoCellAnchor editAs="oneCell">
    <xdr:from>
      <xdr:col>6</xdr:col>
      <xdr:colOff>133351</xdr:colOff>
      <xdr:row>1</xdr:row>
      <xdr:rowOff>1</xdr:rowOff>
    </xdr:from>
    <xdr:to>
      <xdr:col>9</xdr:col>
      <xdr:colOff>406251</xdr:colOff>
      <xdr:row>4</xdr:row>
      <xdr:rowOff>419100</xdr:rowOff>
    </xdr:to>
    <xdr:pic>
      <xdr:nvPicPr>
        <xdr:cNvPr id="3" name="Image 2">
          <a:extLst>
            <a:ext uri="{FF2B5EF4-FFF2-40B4-BE49-F238E27FC236}">
              <a16:creationId xmlns:a16="http://schemas.microsoft.com/office/drawing/2014/main" id="{E12D4E57-AF13-4FCE-8C32-4E7F82F8AD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90071">
          <a:off x="7200901" y="514351"/>
          <a:ext cx="1520675" cy="1447799"/>
        </a:xfrm>
        <a:prstGeom prst="rect">
          <a:avLst/>
        </a:prstGeom>
      </xdr:spPr>
    </xdr:pic>
    <xdr:clientData/>
  </xdr:twoCellAnchor>
  <xdr:twoCellAnchor>
    <xdr:from>
      <xdr:col>1</xdr:col>
      <xdr:colOff>57149</xdr:colOff>
      <xdr:row>10</xdr:row>
      <xdr:rowOff>119061</xdr:rowOff>
    </xdr:from>
    <xdr:to>
      <xdr:col>11</xdr:col>
      <xdr:colOff>257175</xdr:colOff>
      <xdr:row>24</xdr:row>
      <xdr:rowOff>66675</xdr:rowOff>
    </xdr:to>
    <xdr:graphicFrame macro="">
      <xdr:nvGraphicFramePr>
        <xdr:cNvPr id="4" name="Graphique 3">
          <a:extLst>
            <a:ext uri="{FF2B5EF4-FFF2-40B4-BE49-F238E27FC236}">
              <a16:creationId xmlns:a16="http://schemas.microsoft.com/office/drawing/2014/main" id="{E3E1883D-E606-BBC7-0E4B-5CCBC9BDE1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487456</xdr:colOff>
      <xdr:row>14</xdr:row>
      <xdr:rowOff>314325</xdr:rowOff>
    </xdr:from>
    <xdr:to>
      <xdr:col>12</xdr:col>
      <xdr:colOff>341681</xdr:colOff>
      <xdr:row>21</xdr:row>
      <xdr:rowOff>57150</xdr:rowOff>
    </xdr:to>
    <xdr:pic>
      <xdr:nvPicPr>
        <xdr:cNvPr id="2" name="Image 1">
          <a:extLst>
            <a:ext uri="{FF2B5EF4-FFF2-40B4-BE49-F238E27FC236}">
              <a16:creationId xmlns:a16="http://schemas.microsoft.com/office/drawing/2014/main" id="{26A6D820-9BCC-4D6E-BFD9-A8EE856BF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3831" y="5476875"/>
          <a:ext cx="1378225" cy="1581150"/>
        </a:xfrm>
        <a:prstGeom prst="rect">
          <a:avLst/>
        </a:prstGeom>
      </xdr:spPr>
    </xdr:pic>
    <xdr:clientData/>
  </xdr:twoCellAnchor>
  <xdr:twoCellAnchor editAs="oneCell">
    <xdr:from>
      <xdr:col>7</xdr:col>
      <xdr:colOff>38101</xdr:colOff>
      <xdr:row>1</xdr:row>
      <xdr:rowOff>28576</xdr:rowOff>
    </xdr:from>
    <xdr:to>
      <xdr:col>9</xdr:col>
      <xdr:colOff>425301</xdr:colOff>
      <xdr:row>5</xdr:row>
      <xdr:rowOff>38100</xdr:rowOff>
    </xdr:to>
    <xdr:pic>
      <xdr:nvPicPr>
        <xdr:cNvPr id="3" name="Image 2">
          <a:extLst>
            <a:ext uri="{FF2B5EF4-FFF2-40B4-BE49-F238E27FC236}">
              <a16:creationId xmlns:a16="http://schemas.microsoft.com/office/drawing/2014/main" id="{4ACE1BEA-585D-4914-96E2-222E02F595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18185">
          <a:off x="7239001" y="476251"/>
          <a:ext cx="1520675" cy="1447799"/>
        </a:xfrm>
        <a:prstGeom prst="rect">
          <a:avLst/>
        </a:prstGeom>
      </xdr:spPr>
    </xdr:pic>
    <xdr:clientData/>
  </xdr:twoCellAnchor>
  <xdr:twoCellAnchor>
    <xdr:from>
      <xdr:col>1</xdr:col>
      <xdr:colOff>133350</xdr:colOff>
      <xdr:row>10</xdr:row>
      <xdr:rowOff>223835</xdr:rowOff>
    </xdr:from>
    <xdr:to>
      <xdr:col>10</xdr:col>
      <xdr:colOff>361950</xdr:colOff>
      <xdr:row>26</xdr:row>
      <xdr:rowOff>123824</xdr:rowOff>
    </xdr:to>
    <xdr:graphicFrame macro="">
      <xdr:nvGraphicFramePr>
        <xdr:cNvPr id="4" name="Graphique 3">
          <a:extLst>
            <a:ext uri="{FF2B5EF4-FFF2-40B4-BE49-F238E27FC236}">
              <a16:creationId xmlns:a16="http://schemas.microsoft.com/office/drawing/2014/main" id="{F4459E48-661C-441A-B0A4-ED9EF0435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161926</xdr:colOff>
      <xdr:row>11</xdr:row>
      <xdr:rowOff>180975</xdr:rowOff>
    </xdr:from>
    <xdr:to>
      <xdr:col>7</xdr:col>
      <xdr:colOff>847726</xdr:colOff>
      <xdr:row>17</xdr:row>
      <xdr:rowOff>165544</xdr:rowOff>
    </xdr:to>
    <xdr:pic>
      <xdr:nvPicPr>
        <xdr:cNvPr id="2" name="Image 1">
          <a:extLst>
            <a:ext uri="{FF2B5EF4-FFF2-40B4-BE49-F238E27FC236}">
              <a16:creationId xmlns:a16="http://schemas.microsoft.com/office/drawing/2014/main" id="{4472D595-A134-4169-8D24-1D882424E8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0026" y="4391025"/>
          <a:ext cx="1447800" cy="1660969"/>
        </a:xfrm>
        <a:prstGeom prst="rect">
          <a:avLst/>
        </a:prstGeom>
      </xdr:spPr>
    </xdr:pic>
    <xdr:clientData/>
  </xdr:twoCellAnchor>
  <xdr:twoCellAnchor editAs="oneCell">
    <xdr:from>
      <xdr:col>1</xdr:col>
      <xdr:colOff>9526</xdr:colOff>
      <xdr:row>8</xdr:row>
      <xdr:rowOff>47626</xdr:rowOff>
    </xdr:from>
    <xdr:to>
      <xdr:col>1</xdr:col>
      <xdr:colOff>1960392</xdr:colOff>
      <xdr:row>14</xdr:row>
      <xdr:rowOff>19050</xdr:rowOff>
    </xdr:to>
    <xdr:pic>
      <xdr:nvPicPr>
        <xdr:cNvPr id="3" name="Image 2">
          <a:extLst>
            <a:ext uri="{FF2B5EF4-FFF2-40B4-BE49-F238E27FC236}">
              <a16:creationId xmlns:a16="http://schemas.microsoft.com/office/drawing/2014/main" id="{A969F3CA-009F-41BD-AB2F-1E9B5CD911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176" y="4133851"/>
          <a:ext cx="1950866" cy="18573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133351</xdr:colOff>
      <xdr:row>28</xdr:row>
      <xdr:rowOff>57150</xdr:rowOff>
    </xdr:from>
    <xdr:to>
      <xdr:col>7</xdr:col>
      <xdr:colOff>732971</xdr:colOff>
      <xdr:row>37</xdr:row>
      <xdr:rowOff>38100</xdr:rowOff>
    </xdr:to>
    <xdr:pic>
      <xdr:nvPicPr>
        <xdr:cNvPr id="2" name="Image 1">
          <a:extLst>
            <a:ext uri="{FF2B5EF4-FFF2-40B4-BE49-F238E27FC236}">
              <a16:creationId xmlns:a16="http://schemas.microsoft.com/office/drawing/2014/main" id="{4BE5B763-8AF2-4409-8289-C4995B7D9D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1" y="5715000"/>
          <a:ext cx="1361620" cy="1562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285751</xdr:colOff>
      <xdr:row>11</xdr:row>
      <xdr:rowOff>200025</xdr:rowOff>
    </xdr:from>
    <xdr:to>
      <xdr:col>9</xdr:col>
      <xdr:colOff>123371</xdr:colOff>
      <xdr:row>16</xdr:row>
      <xdr:rowOff>276225</xdr:rowOff>
    </xdr:to>
    <xdr:pic>
      <xdr:nvPicPr>
        <xdr:cNvPr id="2" name="Image 1">
          <a:extLst>
            <a:ext uri="{FF2B5EF4-FFF2-40B4-BE49-F238E27FC236}">
              <a16:creationId xmlns:a16="http://schemas.microsoft.com/office/drawing/2014/main" id="{404B3750-5256-4445-9F34-86209E4A0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326" y="5629275"/>
          <a:ext cx="1361620" cy="1562100"/>
        </a:xfrm>
        <a:prstGeom prst="rect">
          <a:avLst/>
        </a:prstGeom>
      </xdr:spPr>
    </xdr:pic>
    <xdr:clientData/>
  </xdr:twoCellAnchor>
  <xdr:twoCellAnchor editAs="oneCell">
    <xdr:from>
      <xdr:col>7</xdr:col>
      <xdr:colOff>66676</xdr:colOff>
      <xdr:row>0</xdr:row>
      <xdr:rowOff>95250</xdr:rowOff>
    </xdr:from>
    <xdr:to>
      <xdr:col>9</xdr:col>
      <xdr:colOff>176214</xdr:colOff>
      <xdr:row>3</xdr:row>
      <xdr:rowOff>180975</xdr:rowOff>
    </xdr:to>
    <xdr:pic>
      <xdr:nvPicPr>
        <xdr:cNvPr id="5" name="Image 4">
          <a:extLst>
            <a:ext uri="{FF2B5EF4-FFF2-40B4-BE49-F238E27FC236}">
              <a16:creationId xmlns:a16="http://schemas.microsoft.com/office/drawing/2014/main" id="{9C39580D-6737-4A33-3D68-C5858B1CDC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39251" y="95250"/>
          <a:ext cx="1633538" cy="1476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723901</xdr:colOff>
      <xdr:row>8</xdr:row>
      <xdr:rowOff>57150</xdr:rowOff>
    </xdr:from>
    <xdr:to>
      <xdr:col>10</xdr:col>
      <xdr:colOff>561521</xdr:colOff>
      <xdr:row>11</xdr:row>
      <xdr:rowOff>200025</xdr:rowOff>
    </xdr:to>
    <xdr:pic>
      <xdr:nvPicPr>
        <xdr:cNvPr id="2" name="Image 1">
          <a:extLst>
            <a:ext uri="{FF2B5EF4-FFF2-40B4-BE49-F238E27FC236}">
              <a16:creationId xmlns:a16="http://schemas.microsoft.com/office/drawing/2014/main" id="{9DC38658-C663-49A3-AE2D-F29E5AEF9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6" y="3971925"/>
          <a:ext cx="1361620" cy="1562100"/>
        </a:xfrm>
        <a:prstGeom prst="rect">
          <a:avLst/>
        </a:prstGeom>
      </xdr:spPr>
    </xdr:pic>
    <xdr:clientData/>
  </xdr:twoCellAnchor>
  <xdr:twoCellAnchor editAs="oneCell">
    <xdr:from>
      <xdr:col>6</xdr:col>
      <xdr:colOff>314326</xdr:colOff>
      <xdr:row>0</xdr:row>
      <xdr:rowOff>142875</xdr:rowOff>
    </xdr:from>
    <xdr:to>
      <xdr:col>8</xdr:col>
      <xdr:colOff>423864</xdr:colOff>
      <xdr:row>3</xdr:row>
      <xdr:rowOff>228600</xdr:rowOff>
    </xdr:to>
    <xdr:pic>
      <xdr:nvPicPr>
        <xdr:cNvPr id="3" name="Image 2">
          <a:extLst>
            <a:ext uri="{FF2B5EF4-FFF2-40B4-BE49-F238E27FC236}">
              <a16:creationId xmlns:a16="http://schemas.microsoft.com/office/drawing/2014/main" id="{32D17F6A-C599-4EB4-BA4C-049F2A2544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05701" y="142875"/>
          <a:ext cx="1633538" cy="1476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676276</xdr:colOff>
      <xdr:row>8</xdr:row>
      <xdr:rowOff>47625</xdr:rowOff>
    </xdr:from>
    <xdr:to>
      <xdr:col>8</xdr:col>
      <xdr:colOff>513896</xdr:colOff>
      <xdr:row>11</xdr:row>
      <xdr:rowOff>190500</xdr:rowOff>
    </xdr:to>
    <xdr:pic>
      <xdr:nvPicPr>
        <xdr:cNvPr id="2" name="Image 1">
          <a:extLst>
            <a:ext uri="{FF2B5EF4-FFF2-40B4-BE49-F238E27FC236}">
              <a16:creationId xmlns:a16="http://schemas.microsoft.com/office/drawing/2014/main" id="{D73D6863-1BEA-4A10-8CFB-3F94C49E9B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776" y="3962400"/>
          <a:ext cx="1361620" cy="1562100"/>
        </a:xfrm>
        <a:prstGeom prst="rect">
          <a:avLst/>
        </a:prstGeom>
      </xdr:spPr>
    </xdr:pic>
    <xdr:clientData/>
  </xdr:twoCellAnchor>
  <xdr:twoCellAnchor editAs="oneCell">
    <xdr:from>
      <xdr:col>1</xdr:col>
      <xdr:colOff>123825</xdr:colOff>
      <xdr:row>11</xdr:row>
      <xdr:rowOff>180975</xdr:rowOff>
    </xdr:from>
    <xdr:to>
      <xdr:col>1</xdr:col>
      <xdr:colOff>1819275</xdr:colOff>
      <xdr:row>16</xdr:row>
      <xdr:rowOff>299153</xdr:rowOff>
    </xdr:to>
    <xdr:pic>
      <xdr:nvPicPr>
        <xdr:cNvPr id="4" name="Image 3">
          <a:extLst>
            <a:ext uri="{FF2B5EF4-FFF2-40B4-BE49-F238E27FC236}">
              <a16:creationId xmlns:a16="http://schemas.microsoft.com/office/drawing/2014/main" id="{8DCD9EAD-CF2C-4577-A7D1-328A3B059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650" y="5514975"/>
          <a:ext cx="1695450" cy="1604078"/>
        </a:xfrm>
        <a:prstGeom prst="rect">
          <a:avLst/>
        </a:prstGeom>
      </xdr:spPr>
    </xdr:pic>
    <xdr:clientData/>
  </xdr:twoCellAnchor>
  <xdr:twoCellAnchor editAs="oneCell">
    <xdr:from>
      <xdr:col>4</xdr:col>
      <xdr:colOff>447675</xdr:colOff>
      <xdr:row>1</xdr:row>
      <xdr:rowOff>266700</xdr:rowOff>
    </xdr:from>
    <xdr:to>
      <xdr:col>7</xdr:col>
      <xdr:colOff>361950</xdr:colOff>
      <xdr:row>5</xdr:row>
      <xdr:rowOff>167837</xdr:rowOff>
    </xdr:to>
    <xdr:pic>
      <xdr:nvPicPr>
        <xdr:cNvPr id="6" name="Image 5">
          <a:extLst>
            <a:ext uri="{FF2B5EF4-FFF2-40B4-BE49-F238E27FC236}">
              <a16:creationId xmlns:a16="http://schemas.microsoft.com/office/drawing/2014/main" id="{1CE1028D-F710-EDCC-5966-3AA09FC2FB5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91175" y="790575"/>
          <a:ext cx="2200275" cy="177756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edf.fr/wp-content/uploads/2024/12/Rapport_financier_2024_EXEMPLE.xlsx"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0C006-6F9F-4AB0-A825-43E71ABFB97E}">
  <dimension ref="A1:G14"/>
  <sheetViews>
    <sheetView showGridLines="0" tabSelected="1" workbookViewId="0">
      <selection activeCell="D17" sqref="D17"/>
    </sheetView>
  </sheetViews>
  <sheetFormatPr baseColWidth="10" defaultColWidth="11.42578125" defaultRowHeight="16.5" x14ac:dyDescent="0.3"/>
  <cols>
    <col min="1" max="1" width="46.42578125" style="15" customWidth="1"/>
    <col min="2" max="4" width="23.7109375" style="15" customWidth="1"/>
    <col min="5" max="6" width="21.5703125" style="15" customWidth="1"/>
    <col min="7" max="16384" width="11.42578125" style="15"/>
  </cols>
  <sheetData>
    <row r="1" spans="1:7" ht="41.25" x14ac:dyDescent="0.75">
      <c r="A1" s="16" t="s">
        <v>260</v>
      </c>
    </row>
    <row r="2" spans="1:7" ht="22.5" x14ac:dyDescent="0.45">
      <c r="A2" s="144"/>
    </row>
    <row r="3" spans="1:7" ht="22.5" customHeight="1" x14ac:dyDescent="0.3">
      <c r="A3" s="15" t="s">
        <v>256</v>
      </c>
    </row>
    <row r="4" spans="1:7" ht="22.5" customHeight="1" x14ac:dyDescent="0.3">
      <c r="A4" s="15" t="s">
        <v>259</v>
      </c>
    </row>
    <row r="5" spans="1:7" ht="22.5" customHeight="1" x14ac:dyDescent="0.3">
      <c r="A5" s="15" t="s">
        <v>262</v>
      </c>
    </row>
    <row r="6" spans="1:7" ht="22.5" customHeight="1" x14ac:dyDescent="0.3">
      <c r="A6" s="15" t="s">
        <v>261</v>
      </c>
      <c r="B6" s="142" t="s">
        <v>257</v>
      </c>
      <c r="C6" s="15" t="s">
        <v>258</v>
      </c>
    </row>
    <row r="7" spans="1:7" ht="22.5" customHeight="1" x14ac:dyDescent="0.3">
      <c r="A7" s="15" t="s">
        <v>266</v>
      </c>
      <c r="B7" s="142" t="s">
        <v>246</v>
      </c>
      <c r="C7" s="142" t="s">
        <v>247</v>
      </c>
      <c r="D7" s="142" t="s">
        <v>248</v>
      </c>
      <c r="E7" s="145" t="s">
        <v>254</v>
      </c>
      <c r="F7" s="143" t="s">
        <v>249</v>
      </c>
      <c r="G7" s="15" t="s">
        <v>251</v>
      </c>
    </row>
    <row r="8" spans="1:7" ht="22.5" customHeight="1" x14ac:dyDescent="0.3">
      <c r="A8" s="15" t="s">
        <v>250</v>
      </c>
    </row>
    <row r="9" spans="1:7" ht="22.5" customHeight="1" x14ac:dyDescent="0.3">
      <c r="A9" s="15" t="s">
        <v>252</v>
      </c>
    </row>
    <row r="10" spans="1:7" ht="22.5" customHeight="1" x14ac:dyDescent="0.3">
      <c r="A10" s="15" t="s">
        <v>253</v>
      </c>
    </row>
    <row r="11" spans="1:7" ht="22.5" customHeight="1" x14ac:dyDescent="0.3">
      <c r="A11" s="15" t="s">
        <v>255</v>
      </c>
    </row>
    <row r="13" spans="1:7" x14ac:dyDescent="0.3">
      <c r="A13" s="15" t="s">
        <v>267</v>
      </c>
    </row>
    <row r="14" spans="1:7" x14ac:dyDescent="0.3">
      <c r="A14" s="35" t="s">
        <v>268</v>
      </c>
    </row>
  </sheetData>
  <hyperlinks>
    <hyperlink ref="C7" location="'Synthèse Produits'!A1" display="Synthèse Produits" xr:uid="{9AFC3ADC-7B5C-49B7-AF97-0E699151E0C5}"/>
    <hyperlink ref="D7" location="'Synthèse Résultats'!A1" display="Synthèse Résultats" xr:uid="{D0F8C8CB-5B43-4EDE-8179-5BA3DEF16230}"/>
    <hyperlink ref="B7" location="'Synthèse Charges'!A1" display="Synthèse charges" xr:uid="{104FD476-1371-4755-88B6-52D1AEAE26F3}"/>
    <hyperlink ref="B6" location="'Documents annexes'!A1" display="Documents annexes" xr:uid="{052856E0-8CC1-4566-B1FD-7D242086C46B}"/>
    <hyperlink ref="F7" location="'11-Compte de résultat'!A1" display="11-Compte de résultat" xr:uid="{F83520EE-FA68-462E-B3A7-ECB02B00CCCB}"/>
    <hyperlink ref="A14" r:id="rId1" xr:uid="{171AB139-653D-4DDA-8429-AF03C7390157}"/>
  </hyperlinks>
  <pageMargins left="0.25" right="0.25" top="0.75" bottom="0.75" header="0.3" footer="0.3"/>
  <pageSetup paperSize="9"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13FB-274F-4B74-BA68-DBECE78B5F4B}">
  <sheetPr>
    <pageSetUpPr fitToPage="1"/>
  </sheetPr>
  <dimension ref="A1:I19"/>
  <sheetViews>
    <sheetView showGridLines="0" zoomScaleNormal="100" workbookViewId="0">
      <selection activeCell="F7" sqref="F7"/>
    </sheetView>
  </sheetViews>
  <sheetFormatPr baseColWidth="10" defaultColWidth="11.42578125" defaultRowHeight="16.5" x14ac:dyDescent="0.3"/>
  <cols>
    <col min="1" max="1" width="1.85546875" style="15" customWidth="1"/>
    <col min="2" max="2" width="31.7109375" style="15" customWidth="1"/>
    <col min="3" max="3" width="17.85546875" style="15" customWidth="1"/>
    <col min="4" max="4" width="25.7109375" style="15" customWidth="1"/>
    <col min="5" max="16384" width="11.42578125" style="15"/>
  </cols>
  <sheetData>
    <row r="1" spans="1:9" ht="41.25" x14ac:dyDescent="0.75">
      <c r="B1" s="16" t="s">
        <v>238</v>
      </c>
      <c r="C1" s="16"/>
      <c r="D1" s="16"/>
    </row>
    <row r="2" spans="1:9" ht="30.75" customHeight="1" thickBot="1" x14ac:dyDescent="0.8">
      <c r="B2" s="16"/>
      <c r="C2" s="16"/>
    </row>
    <row r="3" spans="1:9" ht="37.5" customHeight="1" x14ac:dyDescent="0.3">
      <c r="B3" s="316" t="s">
        <v>217</v>
      </c>
      <c r="C3" s="317"/>
      <c r="D3" s="23">
        <f>'11-Compte de résultat'!C8</f>
        <v>2025</v>
      </c>
    </row>
    <row r="4" spans="1:9" ht="39.75" customHeight="1" x14ac:dyDescent="0.3">
      <c r="B4" s="304"/>
      <c r="C4" s="305"/>
      <c r="D4" s="27"/>
    </row>
    <row r="5" spans="1:9" ht="39.75" customHeight="1" x14ac:dyDescent="0.3">
      <c r="B5" s="304"/>
      <c r="C5" s="305"/>
      <c r="D5" s="27"/>
    </row>
    <row r="6" spans="1:9" ht="39.75" customHeight="1" x14ac:dyDescent="0.3">
      <c r="B6" s="304"/>
      <c r="C6" s="305"/>
      <c r="D6" s="27"/>
    </row>
    <row r="7" spans="1:9" ht="39.75" customHeight="1" x14ac:dyDescent="0.3">
      <c r="B7" s="24"/>
      <c r="C7" s="25"/>
      <c r="D7" s="27"/>
    </row>
    <row r="8" spans="1:9" ht="39.75" customHeight="1" x14ac:dyDescent="0.3">
      <c r="B8" s="24"/>
      <c r="C8" s="25"/>
      <c r="D8" s="27"/>
    </row>
    <row r="9" spans="1:9" ht="39.75" customHeight="1" x14ac:dyDescent="0.3">
      <c r="B9" s="304"/>
      <c r="C9" s="305"/>
      <c r="D9" s="27"/>
    </row>
    <row r="10" spans="1:9" ht="39.75" customHeight="1" x14ac:dyDescent="0.3">
      <c r="B10" s="304"/>
      <c r="C10" s="305"/>
      <c r="D10" s="27"/>
    </row>
    <row r="11" spans="1:9" ht="32.25" customHeight="1" thickBot="1" x14ac:dyDescent="0.35">
      <c r="B11" s="306" t="s">
        <v>192</v>
      </c>
      <c r="C11" s="307"/>
      <c r="D11" s="29">
        <f>SUM(D4:D10)</f>
        <v>0</v>
      </c>
    </row>
    <row r="12" spans="1:9" ht="21" x14ac:dyDescent="0.4">
      <c r="A12" s="32"/>
      <c r="B12" s="32"/>
      <c r="C12" s="32"/>
      <c r="D12" s="32"/>
      <c r="E12" s="32"/>
      <c r="F12" s="32"/>
    </row>
    <row r="13" spans="1:9" ht="22.5" x14ac:dyDescent="0.4">
      <c r="A13" s="32"/>
      <c r="B13" s="30"/>
      <c r="C13" s="30" t="s">
        <v>214</v>
      </c>
      <c r="D13" s="30"/>
      <c r="E13" s="32"/>
      <c r="F13" s="32"/>
    </row>
    <row r="14" spans="1:9" ht="21" x14ac:dyDescent="0.4">
      <c r="A14" s="32"/>
      <c r="B14" s="33" t="s">
        <v>203</v>
      </c>
      <c r="C14" s="315" t="s">
        <v>215</v>
      </c>
      <c r="D14" s="315"/>
      <c r="E14" s="315"/>
      <c r="F14" s="315"/>
      <c r="G14" s="315"/>
      <c r="H14" s="315"/>
      <c r="I14" s="315"/>
    </row>
    <row r="15" spans="1:9" ht="26.25" customHeight="1" x14ac:dyDescent="0.4">
      <c r="A15" s="32"/>
      <c r="B15" s="33" t="s">
        <v>203</v>
      </c>
      <c r="C15" s="315" t="s">
        <v>215</v>
      </c>
      <c r="D15" s="315"/>
      <c r="E15" s="315"/>
      <c r="F15" s="315"/>
      <c r="G15" s="315"/>
      <c r="H15" s="315"/>
      <c r="I15" s="315"/>
    </row>
    <row r="16" spans="1:9" ht="26.25" customHeight="1" x14ac:dyDescent="0.4">
      <c r="A16" s="32"/>
      <c r="B16" s="33" t="s">
        <v>203</v>
      </c>
      <c r="C16" s="315" t="s">
        <v>215</v>
      </c>
      <c r="D16" s="315"/>
      <c r="E16" s="315"/>
      <c r="F16" s="315"/>
      <c r="G16" s="315"/>
      <c r="H16" s="315"/>
      <c r="I16" s="315"/>
    </row>
    <row r="17" spans="1:9" ht="26.25" customHeight="1" x14ac:dyDescent="0.4">
      <c r="A17" s="32"/>
      <c r="B17" s="33" t="s">
        <v>203</v>
      </c>
      <c r="C17" s="315" t="s">
        <v>215</v>
      </c>
      <c r="D17" s="315"/>
      <c r="E17" s="315"/>
      <c r="F17" s="315"/>
      <c r="G17" s="315"/>
      <c r="H17" s="315"/>
      <c r="I17" s="315"/>
    </row>
    <row r="18" spans="1:9" ht="26.25" customHeight="1" x14ac:dyDescent="0.4">
      <c r="A18" s="32"/>
      <c r="B18" s="32"/>
      <c r="C18" s="33"/>
      <c r="D18" s="32"/>
      <c r="E18" s="32"/>
      <c r="F18" s="32"/>
    </row>
    <row r="19" spans="1:9" ht="21" x14ac:dyDescent="0.4">
      <c r="A19" s="32"/>
      <c r="B19" s="32"/>
      <c r="C19" s="32"/>
      <c r="D19" s="32"/>
      <c r="E19" s="32"/>
      <c r="F19" s="32"/>
    </row>
  </sheetData>
  <mergeCells count="11">
    <mergeCell ref="B10:C10"/>
    <mergeCell ref="B3:C3"/>
    <mergeCell ref="B4:C4"/>
    <mergeCell ref="B5:C5"/>
    <mergeCell ref="B6:C6"/>
    <mergeCell ref="B9:C9"/>
    <mergeCell ref="B11:C11"/>
    <mergeCell ref="C14:I14"/>
    <mergeCell ref="C15:I15"/>
    <mergeCell ref="C16:I16"/>
    <mergeCell ref="C17:I17"/>
  </mergeCells>
  <pageMargins left="0.23622047244094491" right="0.23622047244094491" top="0.74803149606299213" bottom="0.74803149606299213" header="0.31496062992125984" footer="0.31496062992125984"/>
  <pageSetup paperSize="9" scale="89" orientation="landscape" r:id="rId1"/>
  <headerFooter>
    <oddFooter>&amp;C&amp;G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46F0-1E89-45F8-BC2A-4B3576B8413F}">
  <sheetPr>
    <pageSetUpPr fitToPage="1"/>
  </sheetPr>
  <dimension ref="B1:B13"/>
  <sheetViews>
    <sheetView showGridLines="0" zoomScaleNormal="100" workbookViewId="0">
      <selection activeCell="B13" sqref="B13"/>
    </sheetView>
  </sheetViews>
  <sheetFormatPr baseColWidth="10" defaultRowHeight="15" x14ac:dyDescent="0.25"/>
  <cols>
    <col min="1" max="1" width="1.28515625" customWidth="1"/>
    <col min="2" max="2" width="99.140625" customWidth="1"/>
    <col min="3" max="3" width="2.140625" customWidth="1"/>
    <col min="9" max="9" width="17.140625" customWidth="1"/>
    <col min="10" max="10" width="25.7109375" customWidth="1"/>
    <col min="11" max="11" width="22.140625" customWidth="1"/>
    <col min="12" max="12" width="29.7109375" customWidth="1"/>
  </cols>
  <sheetData>
    <row r="1" spans="2:2" ht="41.25" x14ac:dyDescent="0.75">
      <c r="B1" s="16" t="s">
        <v>235</v>
      </c>
    </row>
    <row r="2" spans="2:2" ht="18" customHeight="1" x14ac:dyDescent="0.75">
      <c r="B2" s="16"/>
    </row>
    <row r="4" spans="2:2" ht="42" x14ac:dyDescent="0.25">
      <c r="B4" s="17" t="s">
        <v>236</v>
      </c>
    </row>
    <row r="5" spans="2:2" ht="21" x14ac:dyDescent="0.4">
      <c r="B5" s="18"/>
    </row>
    <row r="6" spans="2:2" ht="35.25" customHeight="1" x14ac:dyDescent="0.25">
      <c r="B6" s="17" t="s">
        <v>237</v>
      </c>
    </row>
    <row r="7" spans="2:2" ht="15.75" customHeight="1" x14ac:dyDescent="0.4">
      <c r="B7" s="18"/>
    </row>
    <row r="8" spans="2:2" ht="62.25" customHeight="1" x14ac:dyDescent="0.25">
      <c r="B8" s="50" t="s">
        <v>240</v>
      </c>
    </row>
    <row r="9" spans="2:2" ht="17.25" customHeight="1" x14ac:dyDescent="0.25">
      <c r="B9" s="50"/>
    </row>
    <row r="10" spans="2:2" ht="95.25" customHeight="1" x14ac:dyDescent="0.25">
      <c r="B10" s="50" t="s">
        <v>239</v>
      </c>
    </row>
    <row r="12" spans="2:2" ht="21" x14ac:dyDescent="0.4">
      <c r="B12" s="18"/>
    </row>
    <row r="13" spans="2:2" ht="21" x14ac:dyDescent="0.25">
      <c r="B13" s="50"/>
    </row>
  </sheetData>
  <pageMargins left="0.23622047244094491" right="0.23622047244094491" top="0.74803149606299213" bottom="0.74803149606299213" header="0.31496062992125984" footer="0.31496062992125984"/>
  <pageSetup paperSize="9" scale="90" orientation="landscape" r:id="rId1"/>
  <headerFoot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3A70-19DF-4C49-AB29-1E727F48D2F3}">
  <sheetPr>
    <pageSetUpPr fitToPage="1"/>
  </sheetPr>
  <dimension ref="B1:G33"/>
  <sheetViews>
    <sheetView showGridLines="0" zoomScaleNormal="100" workbookViewId="0">
      <selection activeCell="B7" sqref="B7:B25"/>
    </sheetView>
  </sheetViews>
  <sheetFormatPr baseColWidth="10" defaultColWidth="11.42578125" defaultRowHeight="16.5" x14ac:dyDescent="0.3"/>
  <cols>
    <col min="1" max="1" width="1.85546875" style="15" customWidth="1"/>
    <col min="2" max="2" width="57.5703125" style="15" customWidth="1"/>
    <col min="3" max="5" width="21" style="15" customWidth="1"/>
    <col min="6" max="16384" width="11.42578125" style="15"/>
  </cols>
  <sheetData>
    <row r="1" spans="2:5" ht="41.25" x14ac:dyDescent="0.75">
      <c r="B1" s="16" t="s">
        <v>233</v>
      </c>
      <c r="C1" s="16"/>
      <c r="D1" s="16"/>
      <c r="E1" s="16"/>
    </row>
    <row r="2" spans="2:5" ht="18.75" customHeight="1" thickBot="1" x14ac:dyDescent="0.8">
      <c r="B2" s="16"/>
      <c r="C2" s="16"/>
      <c r="D2" s="16"/>
    </row>
    <row r="3" spans="2:5" ht="44.25" customHeight="1" x14ac:dyDescent="0.3">
      <c r="B3" s="40"/>
      <c r="C3" s="22" t="s">
        <v>221</v>
      </c>
      <c r="D3" s="22" t="s">
        <v>222</v>
      </c>
      <c r="E3" s="23" t="s">
        <v>212</v>
      </c>
    </row>
    <row r="4" spans="2:5" ht="29.25" customHeight="1" x14ac:dyDescent="0.3">
      <c r="B4" s="41" t="s">
        <v>263</v>
      </c>
      <c r="C4" s="42"/>
      <c r="D4" s="42"/>
      <c r="E4" s="27">
        <f>D4-C4</f>
        <v>0</v>
      </c>
    </row>
    <row r="5" spans="2:5" ht="29.25" customHeight="1" x14ac:dyDescent="0.3">
      <c r="B5" s="24" t="s">
        <v>264</v>
      </c>
      <c r="C5" s="42"/>
      <c r="D5" s="42"/>
      <c r="E5" s="27">
        <f t="shared" ref="E5:E25" si="0">D5-C5</f>
        <v>0</v>
      </c>
    </row>
    <row r="6" spans="2:5" ht="29.25" customHeight="1" x14ac:dyDescent="0.3">
      <c r="B6" s="24" t="s">
        <v>265</v>
      </c>
      <c r="C6" s="42"/>
      <c r="D6" s="42"/>
      <c r="E6" s="27">
        <f t="shared" si="0"/>
        <v>0</v>
      </c>
    </row>
    <row r="7" spans="2:5" ht="29.25" customHeight="1" x14ac:dyDescent="0.3">
      <c r="B7" s="24" t="s">
        <v>265</v>
      </c>
      <c r="C7" s="42"/>
      <c r="D7" s="42"/>
      <c r="E7" s="27">
        <f t="shared" si="0"/>
        <v>0</v>
      </c>
    </row>
    <row r="8" spans="2:5" ht="29.25" customHeight="1" x14ac:dyDescent="0.3">
      <c r="B8" s="24" t="s">
        <v>265</v>
      </c>
      <c r="C8" s="42"/>
      <c r="D8" s="42"/>
      <c r="E8" s="27">
        <f t="shared" si="0"/>
        <v>0</v>
      </c>
    </row>
    <row r="9" spans="2:5" ht="29.25" customHeight="1" x14ac:dyDescent="0.3">
      <c r="B9" s="24" t="s">
        <v>265</v>
      </c>
      <c r="C9" s="42"/>
      <c r="D9" s="42"/>
      <c r="E9" s="27">
        <f t="shared" si="0"/>
        <v>0</v>
      </c>
    </row>
    <row r="10" spans="2:5" ht="29.25" customHeight="1" x14ac:dyDescent="0.3">
      <c r="B10" s="24" t="s">
        <v>265</v>
      </c>
      <c r="C10" s="42"/>
      <c r="D10" s="42"/>
      <c r="E10" s="27">
        <f t="shared" si="0"/>
        <v>0</v>
      </c>
    </row>
    <row r="11" spans="2:5" ht="29.25" customHeight="1" x14ac:dyDescent="0.3">
      <c r="B11" s="24" t="s">
        <v>265</v>
      </c>
      <c r="C11" s="42"/>
      <c r="D11" s="42"/>
      <c r="E11" s="27">
        <f t="shared" si="0"/>
        <v>0</v>
      </c>
    </row>
    <row r="12" spans="2:5" ht="29.25" customHeight="1" x14ac:dyDescent="0.3">
      <c r="B12" s="24" t="s">
        <v>265</v>
      </c>
      <c r="C12" s="42"/>
      <c r="D12" s="42"/>
      <c r="E12" s="27">
        <f t="shared" si="0"/>
        <v>0</v>
      </c>
    </row>
    <row r="13" spans="2:5" ht="29.25" customHeight="1" x14ac:dyDescent="0.3">
      <c r="B13" s="24" t="s">
        <v>265</v>
      </c>
      <c r="C13" s="42"/>
      <c r="D13" s="42"/>
      <c r="E13" s="27">
        <f t="shared" si="0"/>
        <v>0</v>
      </c>
    </row>
    <row r="14" spans="2:5" ht="29.25" customHeight="1" x14ac:dyDescent="0.3">
      <c r="B14" s="24" t="s">
        <v>265</v>
      </c>
      <c r="C14" s="42"/>
      <c r="D14" s="42"/>
      <c r="E14" s="27">
        <f t="shared" si="0"/>
        <v>0</v>
      </c>
    </row>
    <row r="15" spans="2:5" ht="29.25" customHeight="1" x14ac:dyDescent="0.3">
      <c r="B15" s="24" t="s">
        <v>265</v>
      </c>
      <c r="C15" s="42"/>
      <c r="D15" s="42"/>
      <c r="E15" s="27">
        <f t="shared" si="0"/>
        <v>0</v>
      </c>
    </row>
    <row r="16" spans="2:5" ht="29.25" customHeight="1" x14ac:dyDescent="0.3">
      <c r="B16" s="24" t="s">
        <v>265</v>
      </c>
      <c r="C16" s="42"/>
      <c r="D16" s="42"/>
      <c r="E16" s="27">
        <f t="shared" si="0"/>
        <v>0</v>
      </c>
    </row>
    <row r="17" spans="2:7" ht="29.25" customHeight="1" x14ac:dyDescent="0.3">
      <c r="B17" s="24" t="s">
        <v>265</v>
      </c>
      <c r="C17" s="42"/>
      <c r="D17" s="42"/>
      <c r="E17" s="27">
        <f t="shared" si="0"/>
        <v>0</v>
      </c>
    </row>
    <row r="18" spans="2:7" ht="29.25" customHeight="1" x14ac:dyDescent="0.3">
      <c r="B18" s="24" t="s">
        <v>265</v>
      </c>
      <c r="C18" s="42"/>
      <c r="D18" s="42"/>
      <c r="E18" s="27">
        <f t="shared" si="0"/>
        <v>0</v>
      </c>
    </row>
    <row r="19" spans="2:7" ht="29.25" customHeight="1" x14ac:dyDescent="0.3">
      <c r="B19" s="24" t="s">
        <v>265</v>
      </c>
      <c r="C19" s="42"/>
      <c r="D19" s="42"/>
      <c r="E19" s="27">
        <f t="shared" si="0"/>
        <v>0</v>
      </c>
    </row>
    <row r="20" spans="2:7" ht="29.25" customHeight="1" x14ac:dyDescent="0.3">
      <c r="B20" s="24" t="s">
        <v>265</v>
      </c>
      <c r="C20" s="42"/>
      <c r="D20" s="42"/>
      <c r="E20" s="27">
        <f t="shared" si="0"/>
        <v>0</v>
      </c>
    </row>
    <row r="21" spans="2:7" ht="29.25" customHeight="1" x14ac:dyDescent="0.3">
      <c r="B21" s="24" t="s">
        <v>265</v>
      </c>
      <c r="C21" s="42"/>
      <c r="D21" s="42"/>
      <c r="E21" s="27">
        <f t="shared" si="0"/>
        <v>0</v>
      </c>
    </row>
    <row r="22" spans="2:7" ht="29.25" customHeight="1" x14ac:dyDescent="0.3">
      <c r="B22" s="24" t="s">
        <v>265</v>
      </c>
      <c r="C22" s="42"/>
      <c r="D22" s="42"/>
      <c r="E22" s="27">
        <f t="shared" si="0"/>
        <v>0</v>
      </c>
    </row>
    <row r="23" spans="2:7" ht="29.25" customHeight="1" x14ac:dyDescent="0.3">
      <c r="B23" s="24" t="s">
        <v>265</v>
      </c>
      <c r="C23" s="42"/>
      <c r="D23" s="42"/>
      <c r="E23" s="27">
        <f t="shared" si="0"/>
        <v>0</v>
      </c>
    </row>
    <row r="24" spans="2:7" ht="29.25" customHeight="1" x14ac:dyDescent="0.3">
      <c r="B24" s="24" t="s">
        <v>265</v>
      </c>
      <c r="C24" s="42"/>
      <c r="D24" s="42"/>
      <c r="E24" s="27">
        <f t="shared" si="0"/>
        <v>0</v>
      </c>
    </row>
    <row r="25" spans="2:7" ht="29.25" customHeight="1" x14ac:dyDescent="0.3">
      <c r="B25" s="24" t="s">
        <v>265</v>
      </c>
      <c r="C25" s="42"/>
      <c r="D25" s="42"/>
      <c r="E25" s="27">
        <f t="shared" si="0"/>
        <v>0</v>
      </c>
    </row>
    <row r="26" spans="2:7" ht="32.25" customHeight="1" thickBot="1" x14ac:dyDescent="0.35">
      <c r="B26" s="39" t="s">
        <v>192</v>
      </c>
      <c r="C26" s="43">
        <f>SUM(C4:C25)</f>
        <v>0</v>
      </c>
      <c r="D26" s="43">
        <f>SUM(D4:D25)</f>
        <v>0</v>
      </c>
      <c r="E26" s="29">
        <f>SUM(E4:E25)</f>
        <v>0</v>
      </c>
      <c r="G26" s="44"/>
    </row>
    <row r="28" spans="2:7" ht="22.5" x14ac:dyDescent="0.3">
      <c r="B28" s="30"/>
      <c r="C28" s="30"/>
      <c r="D28" s="30"/>
      <c r="E28" s="19"/>
    </row>
    <row r="30" spans="2:7" ht="26.25" customHeight="1" x14ac:dyDescent="0.3"/>
    <row r="31" spans="2:7" ht="26.25" customHeight="1" x14ac:dyDescent="0.3"/>
    <row r="32" spans="2:7" ht="26.25" customHeight="1" x14ac:dyDescent="0.3"/>
    <row r="33" ht="26.25" customHeight="1" x14ac:dyDescent="0.3"/>
  </sheetData>
  <pageMargins left="0.23622047244094491" right="0.23622047244094491" top="0.74803149606299213" bottom="0.74803149606299213" header="0.31496062992125984" footer="0.31496062992125984"/>
  <pageSetup paperSize="9" scale="61" orientation="landscape" r:id="rId1"/>
  <headerFooter>
    <oddFooter>&amp;C&amp;G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F35FA-1F9E-4C58-94DD-AC5CEA0A09B4}">
  <sheetPr>
    <pageSetUpPr fitToPage="1"/>
  </sheetPr>
  <dimension ref="B1:F18"/>
  <sheetViews>
    <sheetView showGridLines="0" zoomScaleNormal="100" workbookViewId="0">
      <selection activeCell="H19" sqref="H19"/>
    </sheetView>
  </sheetViews>
  <sheetFormatPr baseColWidth="10" defaultColWidth="11.42578125" defaultRowHeight="16.5" x14ac:dyDescent="0.3"/>
  <cols>
    <col min="1" max="1" width="1.85546875" style="15" customWidth="1"/>
    <col min="2" max="2" width="31.7109375" style="15" customWidth="1"/>
    <col min="3" max="3" width="11.42578125" style="15" customWidth="1"/>
    <col min="4" max="5" width="21.42578125" style="15" customWidth="1"/>
    <col min="6" max="6" width="20" style="15" customWidth="1"/>
    <col min="7" max="16384" width="11.42578125" style="15"/>
  </cols>
  <sheetData>
    <row r="1" spans="2:6" ht="41.25" x14ac:dyDescent="0.75">
      <c r="B1" s="16"/>
      <c r="C1" s="16"/>
      <c r="D1" s="16"/>
      <c r="E1" s="16"/>
      <c r="F1" s="16"/>
    </row>
    <row r="2" spans="2:6" ht="30.75" customHeight="1" x14ac:dyDescent="0.75">
      <c r="B2" s="16"/>
      <c r="C2" s="16"/>
    </row>
    <row r="3" spans="2:6" ht="37.5" customHeight="1" x14ac:dyDescent="0.75">
      <c r="B3" s="16"/>
      <c r="C3" s="16"/>
      <c r="D3" s="16"/>
      <c r="E3" s="16"/>
      <c r="F3" s="16"/>
    </row>
    <row r="4" spans="2:6" ht="39.75" customHeight="1" x14ac:dyDescent="0.75">
      <c r="B4" s="16"/>
      <c r="C4" s="16"/>
      <c r="D4" s="16"/>
      <c r="E4" s="16"/>
      <c r="F4" s="16"/>
    </row>
    <row r="5" spans="2:6" ht="39.75" customHeight="1" x14ac:dyDescent="0.75">
      <c r="B5" s="16"/>
      <c r="C5" s="16"/>
      <c r="D5" s="16"/>
      <c r="E5" s="16"/>
      <c r="F5" s="16"/>
    </row>
    <row r="6" spans="2:6" ht="39.75" customHeight="1" x14ac:dyDescent="0.75">
      <c r="B6" s="16"/>
      <c r="C6" s="16"/>
      <c r="D6" s="16"/>
      <c r="E6" s="16"/>
      <c r="F6" s="16"/>
    </row>
    <row r="7" spans="2:6" ht="39.75" customHeight="1" x14ac:dyDescent="0.75">
      <c r="B7" s="16"/>
      <c r="C7" s="16"/>
      <c r="D7" s="16"/>
      <c r="E7" s="16"/>
      <c r="F7" s="16"/>
    </row>
    <row r="8" spans="2:6" ht="39.75" customHeight="1" x14ac:dyDescent="0.75">
      <c r="B8" s="16"/>
      <c r="C8" s="16"/>
      <c r="D8" s="16"/>
      <c r="E8" s="16"/>
      <c r="F8" s="16"/>
    </row>
    <row r="9" spans="2:6" ht="39.75" customHeight="1" x14ac:dyDescent="0.75">
      <c r="B9" s="16"/>
      <c r="C9" s="16"/>
      <c r="D9" s="16"/>
      <c r="E9" s="16"/>
      <c r="F9" s="16"/>
    </row>
    <row r="10" spans="2:6" ht="39.75" customHeight="1" x14ac:dyDescent="0.75">
      <c r="B10" s="16"/>
      <c r="C10" s="16"/>
      <c r="D10" s="16"/>
      <c r="E10" s="16"/>
      <c r="F10" s="16"/>
    </row>
    <row r="11" spans="2:6" ht="32.25" customHeight="1" x14ac:dyDescent="0.75">
      <c r="B11" s="16"/>
      <c r="C11" s="16"/>
      <c r="D11" s="16"/>
      <c r="E11" s="16"/>
      <c r="F11" s="16"/>
    </row>
    <row r="13" spans="2:6" ht="22.5" x14ac:dyDescent="0.3">
      <c r="B13" s="30"/>
      <c r="C13" s="30"/>
      <c r="D13" s="19"/>
    </row>
    <row r="14" spans="2:6" ht="21" x14ac:dyDescent="0.4">
      <c r="B14" s="33"/>
      <c r="C14" s="315"/>
      <c r="D14" s="315"/>
      <c r="E14" s="315"/>
      <c r="F14" s="315"/>
    </row>
    <row r="15" spans="2:6" ht="26.25" customHeight="1" x14ac:dyDescent="0.4">
      <c r="B15" s="33"/>
      <c r="C15" s="315"/>
      <c r="D15" s="315"/>
      <c r="E15" s="315"/>
      <c r="F15" s="315"/>
    </row>
    <row r="16" spans="2:6" ht="26.25" customHeight="1" x14ac:dyDescent="0.4">
      <c r="B16" s="33"/>
      <c r="C16" s="315"/>
      <c r="D16" s="315"/>
      <c r="E16" s="315"/>
      <c r="F16" s="315"/>
    </row>
    <row r="17" spans="2:6" ht="26.25" customHeight="1" x14ac:dyDescent="0.4">
      <c r="B17" s="33"/>
      <c r="C17" s="315"/>
      <c r="D17" s="315"/>
      <c r="E17" s="315"/>
      <c r="F17" s="315"/>
    </row>
    <row r="18" spans="2:6" ht="26.25" customHeight="1" x14ac:dyDescent="0.4">
      <c r="C18" s="33"/>
      <c r="D18" s="32"/>
      <c r="E18" s="32"/>
    </row>
  </sheetData>
  <mergeCells count="4">
    <mergeCell ref="C14:F14"/>
    <mergeCell ref="C15:F15"/>
    <mergeCell ref="C16:F16"/>
    <mergeCell ref="C17:F17"/>
  </mergeCells>
  <pageMargins left="0.23622047244094491" right="0.23622047244094491" top="0.74803149606299213" bottom="0.74803149606299213" header="0.31496062992125984" footer="0.31496062992125984"/>
  <pageSetup paperSize="9" scale="86" orientation="landscape" r:id="rId1"/>
  <headerFooter>
    <oddFooter>&amp;C&amp;G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0EF42-8043-4137-9A44-C43F46801449}">
  <sheetPr>
    <pageSetUpPr fitToPage="1"/>
  </sheetPr>
  <dimension ref="B1:F6"/>
  <sheetViews>
    <sheetView showGridLines="0" zoomScaleNormal="100" workbookViewId="0">
      <selection activeCell="B1" sqref="B1"/>
    </sheetView>
  </sheetViews>
  <sheetFormatPr baseColWidth="10" defaultColWidth="11.42578125" defaultRowHeight="16.5" x14ac:dyDescent="0.3"/>
  <cols>
    <col min="1" max="1" width="1.85546875" style="15" customWidth="1"/>
    <col min="2" max="2" width="40.140625" style="15" customWidth="1"/>
    <col min="3" max="3" width="11.42578125" style="15" customWidth="1"/>
    <col min="4" max="5" width="21.42578125" style="15" customWidth="1"/>
    <col min="6" max="6" width="20" style="15" customWidth="1"/>
    <col min="7" max="16384" width="11.42578125" style="15"/>
  </cols>
  <sheetData>
    <row r="1" spans="2:6" ht="41.25" x14ac:dyDescent="0.75">
      <c r="B1" s="16" t="s">
        <v>234</v>
      </c>
      <c r="C1" s="16"/>
      <c r="D1" s="16"/>
      <c r="E1" s="16"/>
      <c r="F1" s="16"/>
    </row>
    <row r="2" spans="2:6" ht="30.75" customHeight="1" x14ac:dyDescent="0.75">
      <c r="B2" s="16"/>
      <c r="C2" s="16"/>
    </row>
    <row r="3" spans="2:6" ht="37.5" customHeight="1" x14ac:dyDescent="0.75">
      <c r="B3" s="16"/>
      <c r="C3" s="16"/>
      <c r="D3" s="16"/>
      <c r="E3" s="16"/>
      <c r="F3" s="16"/>
    </row>
    <row r="4" spans="2:6" ht="53.25" customHeight="1" x14ac:dyDescent="0.75">
      <c r="B4" s="45" t="s">
        <v>226</v>
      </c>
      <c r="C4" s="47" t="s">
        <v>224</v>
      </c>
      <c r="D4" s="46"/>
      <c r="E4" s="16"/>
      <c r="F4" s="16"/>
    </row>
    <row r="5" spans="2:6" ht="53.25" customHeight="1" x14ac:dyDescent="0.75">
      <c r="B5" s="45" t="s">
        <v>226</v>
      </c>
      <c r="C5" s="47" t="s">
        <v>225</v>
      </c>
      <c r="D5" s="46"/>
      <c r="E5" s="16"/>
      <c r="F5" s="16"/>
    </row>
    <row r="6" spans="2:6" ht="53.25" customHeight="1" x14ac:dyDescent="0.75">
      <c r="B6" s="45" t="s">
        <v>226</v>
      </c>
      <c r="C6" s="47" t="s">
        <v>210</v>
      </c>
      <c r="D6" s="46"/>
      <c r="E6" s="16"/>
      <c r="F6" s="16"/>
    </row>
  </sheetData>
  <hyperlinks>
    <hyperlink ref="C4" location="'11-Compte de résultat'!A1" display="Resultat comptable" xr:uid="{BEB76EAE-8DA5-4737-9916-515B7F7D5DB7}"/>
    <hyperlink ref="C5" location="'12-Bilan'!A1" display="Bilan Comptable" xr:uid="{53ED3B52-C424-46D7-873C-7E3933DBBA52}"/>
    <hyperlink ref="C6" location="'Résultat analytique'!A1" display="Résultat analytique" xr:uid="{245D2934-DA16-492D-BE84-83A354B60436}"/>
  </hyperlinks>
  <pageMargins left="0.23622047244094491" right="0.23622047244094491" top="0.74803149606299213" bottom="0.74803149606299213" header="0.31496062992125984" footer="0.31496062992125984"/>
  <pageSetup paperSize="9" orientation="landscape" r:id="rId1"/>
  <headerFooter>
    <oddFooter>&amp;C&amp;G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E2223-0AB0-41F3-89C9-4BC990001DAF}">
  <sheetPr>
    <pageSetUpPr fitToPage="1"/>
  </sheetPr>
  <dimension ref="A1:H87"/>
  <sheetViews>
    <sheetView showGridLines="0" showZeros="0" topLeftCell="A43" zoomScaleNormal="100" workbookViewId="0">
      <selection activeCell="C69" sqref="C69"/>
    </sheetView>
  </sheetViews>
  <sheetFormatPr baseColWidth="10" defaultColWidth="11.42578125" defaultRowHeight="12.75" x14ac:dyDescent="0.25"/>
  <cols>
    <col min="1" max="1" width="7.28515625" style="51" customWidth="1"/>
    <col min="2" max="2" width="43.140625" style="51" customWidth="1"/>
    <col min="3" max="4" width="12.85546875" style="146" customWidth="1"/>
    <col min="5" max="5" width="9.7109375" style="51" customWidth="1"/>
    <col min="6" max="6" width="45" style="51" bestFit="1" customWidth="1"/>
    <col min="7" max="8" width="12.85546875" style="146" customWidth="1"/>
    <col min="9" max="16384" width="11.42578125" style="51"/>
  </cols>
  <sheetData>
    <row r="1" spans="1:8" ht="5.25" customHeight="1" x14ac:dyDescent="0.25"/>
    <row r="2" spans="1:8" ht="26.25" x14ac:dyDescent="0.25">
      <c r="A2" s="325" t="s">
        <v>0</v>
      </c>
      <c r="B2" s="325"/>
      <c r="C2" s="325"/>
      <c r="D2" s="325"/>
      <c r="E2" s="325"/>
      <c r="F2" s="325"/>
      <c r="G2" s="325"/>
      <c r="H2" s="325"/>
    </row>
    <row r="3" spans="1:8" ht="18.75" x14ac:dyDescent="0.25">
      <c r="A3" s="326" t="s">
        <v>292</v>
      </c>
      <c r="B3" s="326"/>
      <c r="C3" s="326"/>
      <c r="D3" s="326"/>
      <c r="E3" s="326"/>
      <c r="F3" s="326"/>
      <c r="G3" s="326"/>
      <c r="H3" s="326"/>
    </row>
    <row r="4" spans="1:8" ht="8.25" customHeight="1" x14ac:dyDescent="0.25">
      <c r="A4" s="327"/>
      <c r="B4" s="327"/>
      <c r="C4" s="327"/>
      <c r="D4" s="327"/>
      <c r="E4" s="327"/>
      <c r="F4" s="327"/>
      <c r="G4" s="327"/>
      <c r="H4" s="51"/>
    </row>
    <row r="5" spans="1:8" ht="26.25" x14ac:dyDescent="0.25">
      <c r="A5" s="325" t="s">
        <v>265</v>
      </c>
      <c r="B5" s="325"/>
      <c r="C5" s="325"/>
      <c r="D5" s="325"/>
      <c r="E5" s="325"/>
      <c r="F5" s="325"/>
      <c r="G5" s="325"/>
      <c r="H5" s="325"/>
    </row>
    <row r="6" spans="1:8" ht="6.75" customHeight="1" thickBot="1" x14ac:dyDescent="0.3">
      <c r="A6" s="328"/>
      <c r="B6" s="328"/>
      <c r="C6" s="328"/>
      <c r="D6" s="328"/>
      <c r="E6" s="328"/>
      <c r="F6" s="328"/>
      <c r="G6" s="328"/>
      <c r="H6" s="51"/>
    </row>
    <row r="7" spans="1:8" x14ac:dyDescent="0.2">
      <c r="A7" s="147" t="s">
        <v>1</v>
      </c>
      <c r="B7" s="329" t="s">
        <v>2</v>
      </c>
      <c r="C7" s="148" t="s">
        <v>195</v>
      </c>
      <c r="D7" s="289" t="s">
        <v>269</v>
      </c>
      <c r="E7" s="149" t="s">
        <v>1</v>
      </c>
      <c r="F7" s="331" t="s">
        <v>3</v>
      </c>
      <c r="G7" s="150" t="s">
        <v>195</v>
      </c>
      <c r="H7" s="150" t="s">
        <v>195</v>
      </c>
    </row>
    <row r="8" spans="1:8" ht="15.75" customHeight="1" thickBot="1" x14ac:dyDescent="0.25">
      <c r="A8" s="151" t="s">
        <v>4</v>
      </c>
      <c r="B8" s="330"/>
      <c r="C8" s="152">
        <v>2025</v>
      </c>
      <c r="D8" s="153">
        <v>2024</v>
      </c>
      <c r="E8" s="154" t="s">
        <v>4</v>
      </c>
      <c r="F8" s="332"/>
      <c r="G8" s="153">
        <v>2025</v>
      </c>
      <c r="H8" s="153">
        <v>2024</v>
      </c>
    </row>
    <row r="9" spans="1:8" ht="13.5" thickBot="1" x14ac:dyDescent="0.25">
      <c r="A9" s="155">
        <v>60</v>
      </c>
      <c r="B9" s="156" t="s">
        <v>5</v>
      </c>
      <c r="C9" s="157">
        <f>SUM(C10:C21)</f>
        <v>0</v>
      </c>
      <c r="D9" s="211">
        <f>SUM(D10:D21)</f>
        <v>0</v>
      </c>
      <c r="E9" s="285">
        <v>70</v>
      </c>
      <c r="F9" s="156" t="s">
        <v>6</v>
      </c>
      <c r="G9" s="158">
        <f>SUM(G10:G21)</f>
        <v>0</v>
      </c>
      <c r="H9" s="158">
        <f>SUM(H10:H21)</f>
        <v>0</v>
      </c>
    </row>
    <row r="10" spans="1:8" x14ac:dyDescent="0.2">
      <c r="A10" s="159">
        <v>6040000</v>
      </c>
      <c r="B10" s="160" t="s">
        <v>7</v>
      </c>
      <c r="C10" s="161"/>
      <c r="D10" s="162"/>
      <c r="E10" s="163">
        <v>7060000</v>
      </c>
      <c r="F10" s="164" t="s">
        <v>8</v>
      </c>
      <c r="G10" s="165"/>
      <c r="H10" s="165"/>
    </row>
    <row r="11" spans="1:8" x14ac:dyDescent="0.2">
      <c r="A11" s="159">
        <v>6040009</v>
      </c>
      <c r="B11" s="160" t="s">
        <v>9</v>
      </c>
      <c r="C11" s="161"/>
      <c r="D11" s="162"/>
      <c r="E11" s="166">
        <v>7060009</v>
      </c>
      <c r="F11" s="167" t="s">
        <v>10</v>
      </c>
      <c r="G11" s="162"/>
      <c r="H11" s="162"/>
    </row>
    <row r="12" spans="1:8" x14ac:dyDescent="0.2">
      <c r="A12" s="159">
        <v>6061000</v>
      </c>
      <c r="B12" s="160" t="s">
        <v>11</v>
      </c>
      <c r="C12" s="161"/>
      <c r="D12" s="162"/>
      <c r="E12" s="166">
        <v>7061000</v>
      </c>
      <c r="F12" s="167" t="s">
        <v>12</v>
      </c>
      <c r="G12" s="162"/>
      <c r="H12" s="162"/>
    </row>
    <row r="13" spans="1:8" x14ac:dyDescent="0.2">
      <c r="A13" s="168">
        <v>6062000</v>
      </c>
      <c r="B13" s="169" t="s">
        <v>270</v>
      </c>
      <c r="C13" s="161"/>
      <c r="D13" s="162"/>
      <c r="E13" s="166">
        <v>7070000</v>
      </c>
      <c r="F13" s="167" t="s">
        <v>13</v>
      </c>
      <c r="G13" s="162"/>
      <c r="H13" s="162"/>
    </row>
    <row r="14" spans="1:8" x14ac:dyDescent="0.2">
      <c r="A14" s="168">
        <v>6063000</v>
      </c>
      <c r="B14" s="169" t="s">
        <v>14</v>
      </c>
      <c r="C14" s="161"/>
      <c r="D14" s="162"/>
      <c r="E14" s="166">
        <v>7070009</v>
      </c>
      <c r="F14" s="167" t="s">
        <v>15</v>
      </c>
      <c r="G14" s="162"/>
      <c r="H14" s="162"/>
    </row>
    <row r="15" spans="1:8" x14ac:dyDescent="0.2">
      <c r="A15" s="168">
        <v>6064000</v>
      </c>
      <c r="B15" s="169" t="s">
        <v>16</v>
      </c>
      <c r="C15" s="161"/>
      <c r="D15" s="162"/>
      <c r="E15" s="166">
        <v>7080000</v>
      </c>
      <c r="F15" s="167" t="s">
        <v>17</v>
      </c>
      <c r="G15" s="162"/>
      <c r="H15" s="162"/>
    </row>
    <row r="16" spans="1:8" x14ac:dyDescent="0.2">
      <c r="A16" s="168">
        <v>6065000</v>
      </c>
      <c r="B16" s="169" t="s">
        <v>18</v>
      </c>
      <c r="C16" s="161"/>
      <c r="D16" s="162"/>
      <c r="E16" s="166">
        <v>7080009</v>
      </c>
      <c r="F16" s="167" t="s">
        <v>19</v>
      </c>
      <c r="G16" s="162"/>
      <c r="H16" s="162"/>
    </row>
    <row r="17" spans="1:8" x14ac:dyDescent="0.2">
      <c r="A17" s="168">
        <v>6066000</v>
      </c>
      <c r="B17" s="169" t="s">
        <v>20</v>
      </c>
      <c r="C17" s="161"/>
      <c r="D17" s="162"/>
      <c r="E17" s="166">
        <v>7083000</v>
      </c>
      <c r="F17" s="167" t="s">
        <v>21</v>
      </c>
      <c r="G17" s="162"/>
      <c r="H17" s="162"/>
    </row>
    <row r="18" spans="1:8" x14ac:dyDescent="0.2">
      <c r="A18" s="168">
        <v>6068000</v>
      </c>
      <c r="B18" s="169" t="s">
        <v>22</v>
      </c>
      <c r="C18" s="161"/>
      <c r="D18" s="162"/>
      <c r="E18" s="166">
        <v>7083009</v>
      </c>
      <c r="F18" s="167" t="s">
        <v>23</v>
      </c>
      <c r="G18" s="162"/>
      <c r="H18" s="162"/>
    </row>
    <row r="19" spans="1:8" x14ac:dyDescent="0.2">
      <c r="A19" s="52">
        <v>6068200</v>
      </c>
      <c r="B19" s="53" t="s">
        <v>271</v>
      </c>
      <c r="C19" s="161"/>
      <c r="D19" s="162"/>
      <c r="E19" s="166"/>
      <c r="F19" s="167"/>
      <c r="G19" s="162"/>
      <c r="H19" s="162"/>
    </row>
    <row r="20" spans="1:8" x14ac:dyDescent="0.2">
      <c r="A20" s="159">
        <v>6070000</v>
      </c>
      <c r="B20" s="160" t="s">
        <v>24</v>
      </c>
      <c r="C20" s="161"/>
      <c r="D20" s="162"/>
      <c r="E20" s="166"/>
      <c r="F20" s="167"/>
      <c r="G20" s="162"/>
      <c r="H20" s="162"/>
    </row>
    <row r="21" spans="1:8" ht="13.5" thickBot="1" x14ac:dyDescent="0.25">
      <c r="A21" s="170">
        <v>6070009</v>
      </c>
      <c r="B21" s="171" t="s">
        <v>25</v>
      </c>
      <c r="C21" s="161"/>
      <c r="D21" s="162"/>
      <c r="E21" s="166"/>
      <c r="F21" s="167"/>
      <c r="G21" s="172"/>
      <c r="H21" s="172"/>
    </row>
    <row r="22" spans="1:8" ht="13.5" thickBot="1" x14ac:dyDescent="0.25">
      <c r="A22" s="155">
        <v>61</v>
      </c>
      <c r="B22" s="173" t="s">
        <v>26</v>
      </c>
      <c r="C22" s="174">
        <f>SUM(C23:C32)</f>
        <v>0</v>
      </c>
      <c r="D22" s="175">
        <f>SUM(D23:D32)</f>
        <v>0</v>
      </c>
      <c r="E22" s="176">
        <v>74</v>
      </c>
      <c r="F22" s="177" t="s">
        <v>27</v>
      </c>
      <c r="G22" s="175">
        <f>SUM(G23:G42)</f>
        <v>0</v>
      </c>
      <c r="H22" s="175">
        <f>SUM(H23:H42)</f>
        <v>0</v>
      </c>
    </row>
    <row r="23" spans="1:8" x14ac:dyDescent="0.2">
      <c r="A23" s="159">
        <v>6132000</v>
      </c>
      <c r="B23" s="160" t="s">
        <v>28</v>
      </c>
      <c r="C23" s="161"/>
      <c r="D23" s="162"/>
      <c r="E23" s="286">
        <v>7400009</v>
      </c>
      <c r="F23" s="178" t="s">
        <v>29</v>
      </c>
      <c r="G23" s="179"/>
      <c r="H23" s="179"/>
    </row>
    <row r="24" spans="1:8" x14ac:dyDescent="0.2">
      <c r="A24" s="159">
        <v>6132009</v>
      </c>
      <c r="B24" s="160" t="s">
        <v>30</v>
      </c>
      <c r="C24" s="161"/>
      <c r="D24" s="162"/>
      <c r="E24" s="166">
        <v>7402000</v>
      </c>
      <c r="F24" s="178" t="s">
        <v>31</v>
      </c>
      <c r="G24" s="179"/>
      <c r="H24" s="179"/>
    </row>
    <row r="25" spans="1:8" x14ac:dyDescent="0.2">
      <c r="A25" s="159">
        <v>6135000</v>
      </c>
      <c r="B25" s="160" t="s">
        <v>32</v>
      </c>
      <c r="C25" s="161"/>
      <c r="D25" s="162"/>
      <c r="E25" s="166">
        <v>7403000</v>
      </c>
      <c r="F25" s="178" t="s">
        <v>33</v>
      </c>
      <c r="G25" s="179"/>
      <c r="H25" s="179"/>
    </row>
    <row r="26" spans="1:8" x14ac:dyDescent="0.2">
      <c r="A26" s="159">
        <v>6135009</v>
      </c>
      <c r="B26" s="160" t="s">
        <v>34</v>
      </c>
      <c r="C26" s="161"/>
      <c r="D26" s="162"/>
      <c r="E26" s="166">
        <v>7410000</v>
      </c>
      <c r="F26" s="178" t="s">
        <v>35</v>
      </c>
      <c r="G26" s="179"/>
      <c r="H26" s="179"/>
    </row>
    <row r="27" spans="1:8" x14ac:dyDescent="0.2">
      <c r="A27" s="159">
        <v>6140000</v>
      </c>
      <c r="B27" s="160" t="s">
        <v>36</v>
      </c>
      <c r="C27" s="161"/>
      <c r="D27" s="162"/>
      <c r="E27" s="166">
        <v>7411000</v>
      </c>
      <c r="F27" s="178" t="s">
        <v>37</v>
      </c>
      <c r="G27" s="179"/>
      <c r="H27" s="179"/>
    </row>
    <row r="28" spans="1:8" x14ac:dyDescent="0.2">
      <c r="A28" s="159">
        <v>6150000</v>
      </c>
      <c r="B28" s="160" t="s">
        <v>38</v>
      </c>
      <c r="C28" s="161"/>
      <c r="D28" s="162"/>
      <c r="E28" s="166">
        <v>7412000</v>
      </c>
      <c r="F28" s="178" t="s">
        <v>39</v>
      </c>
      <c r="G28" s="179"/>
      <c r="H28" s="179"/>
    </row>
    <row r="29" spans="1:8" x14ac:dyDescent="0.2">
      <c r="A29" s="159">
        <v>6160000</v>
      </c>
      <c r="B29" s="160" t="s">
        <v>40</v>
      </c>
      <c r="C29" s="161"/>
      <c r="D29" s="162"/>
      <c r="E29" s="166">
        <v>7413000</v>
      </c>
      <c r="F29" s="178" t="s">
        <v>41</v>
      </c>
      <c r="G29" s="179"/>
      <c r="H29" s="179"/>
    </row>
    <row r="30" spans="1:8" x14ac:dyDescent="0.2">
      <c r="A30" s="159">
        <v>6180000</v>
      </c>
      <c r="B30" s="160" t="s">
        <v>42</v>
      </c>
      <c r="C30" s="161"/>
      <c r="D30" s="162"/>
      <c r="E30" s="166">
        <v>7414000</v>
      </c>
      <c r="F30" s="178" t="s">
        <v>43</v>
      </c>
      <c r="G30" s="179"/>
      <c r="H30" s="179"/>
    </row>
    <row r="31" spans="1:8" x14ac:dyDescent="0.2">
      <c r="A31" s="159">
        <v>6180009</v>
      </c>
      <c r="B31" s="160" t="s">
        <v>44</v>
      </c>
      <c r="C31" s="161"/>
      <c r="D31" s="162"/>
      <c r="E31" s="166">
        <v>7414009</v>
      </c>
      <c r="F31" s="178" t="s">
        <v>45</v>
      </c>
      <c r="G31" s="179"/>
      <c r="H31" s="179"/>
    </row>
    <row r="32" spans="1:8" ht="13.5" thickBot="1" x14ac:dyDescent="0.25">
      <c r="A32" s="170">
        <v>6183000</v>
      </c>
      <c r="B32" s="171" t="s">
        <v>46</v>
      </c>
      <c r="C32" s="180"/>
      <c r="D32" s="262"/>
      <c r="E32" s="166">
        <v>7415000</v>
      </c>
      <c r="F32" s="178" t="s">
        <v>47</v>
      </c>
      <c r="G32" s="179"/>
      <c r="H32" s="179"/>
    </row>
    <row r="33" spans="1:8" ht="13.5" thickBot="1" x14ac:dyDescent="0.25">
      <c r="A33" s="155">
        <v>62</v>
      </c>
      <c r="B33" s="173" t="s">
        <v>48</v>
      </c>
      <c r="C33" s="181">
        <f>SUM(C34:C42)</f>
        <v>0</v>
      </c>
      <c r="D33" s="158">
        <f>SUM(D34:D42)</f>
        <v>0</v>
      </c>
      <c r="E33" s="166">
        <v>7416000</v>
      </c>
      <c r="F33" s="178" t="s">
        <v>49</v>
      </c>
      <c r="G33" s="179"/>
      <c r="H33" s="179"/>
    </row>
    <row r="34" spans="1:8" x14ac:dyDescent="0.2">
      <c r="A34" s="159">
        <v>6226000</v>
      </c>
      <c r="B34" s="160" t="s">
        <v>50</v>
      </c>
      <c r="C34" s="283"/>
      <c r="D34" s="290"/>
      <c r="E34" s="287">
        <v>7470000</v>
      </c>
      <c r="F34" s="183" t="s">
        <v>272</v>
      </c>
      <c r="G34" s="179"/>
      <c r="H34" s="179"/>
    </row>
    <row r="35" spans="1:8" x14ac:dyDescent="0.2">
      <c r="A35" s="159">
        <v>6230000</v>
      </c>
      <c r="B35" s="160" t="s">
        <v>52</v>
      </c>
      <c r="C35" s="284"/>
      <c r="D35" s="162"/>
      <c r="E35" s="166">
        <v>7480000</v>
      </c>
      <c r="F35" s="178" t="s">
        <v>51</v>
      </c>
      <c r="G35" s="179"/>
      <c r="H35" s="179"/>
    </row>
    <row r="36" spans="1:8" x14ac:dyDescent="0.2">
      <c r="A36" s="159">
        <v>6230009</v>
      </c>
      <c r="B36" s="160" t="s">
        <v>53</v>
      </c>
      <c r="C36" s="284"/>
      <c r="D36" s="162"/>
      <c r="E36" s="166"/>
      <c r="F36" s="184"/>
      <c r="G36" s="179"/>
      <c r="H36" s="179"/>
    </row>
    <row r="37" spans="1:8" x14ac:dyDescent="0.2">
      <c r="A37" s="159">
        <v>6240000</v>
      </c>
      <c r="B37" s="160" t="s">
        <v>54</v>
      </c>
      <c r="C37" s="284"/>
      <c r="D37" s="162"/>
      <c r="E37" s="166"/>
      <c r="F37" s="178"/>
      <c r="G37" s="179"/>
      <c r="H37" s="179"/>
    </row>
    <row r="38" spans="1:8" x14ac:dyDescent="0.2">
      <c r="A38" s="159">
        <v>6250000</v>
      </c>
      <c r="B38" s="160" t="s">
        <v>55</v>
      </c>
      <c r="C38" s="284"/>
      <c r="D38" s="162"/>
      <c r="E38" s="166"/>
      <c r="F38" s="184"/>
      <c r="G38" s="179"/>
      <c r="H38" s="179"/>
    </row>
    <row r="39" spans="1:8" x14ac:dyDescent="0.2">
      <c r="A39" s="159">
        <v>6251000</v>
      </c>
      <c r="B39" s="160" t="s">
        <v>56</v>
      </c>
      <c r="C39" s="284"/>
      <c r="D39" s="162"/>
      <c r="E39" s="166"/>
      <c r="F39" s="184"/>
      <c r="G39" s="179"/>
      <c r="H39" s="179"/>
    </row>
    <row r="40" spans="1:8" x14ac:dyDescent="0.2">
      <c r="A40" s="159">
        <v>6260000</v>
      </c>
      <c r="B40" s="160" t="s">
        <v>57</v>
      </c>
      <c r="C40" s="284"/>
      <c r="D40" s="162"/>
      <c r="E40" s="166"/>
      <c r="F40" s="178"/>
      <c r="G40" s="179"/>
      <c r="H40" s="179"/>
    </row>
    <row r="41" spans="1:8" x14ac:dyDescent="0.2">
      <c r="A41" s="159">
        <v>6270000</v>
      </c>
      <c r="B41" s="160" t="s">
        <v>58</v>
      </c>
      <c r="C41" s="284"/>
      <c r="D41" s="162"/>
      <c r="E41" s="166"/>
      <c r="F41" s="178"/>
      <c r="G41" s="179"/>
      <c r="H41" s="179"/>
    </row>
    <row r="42" spans="1:8" ht="13.5" thickBot="1" x14ac:dyDescent="0.25">
      <c r="A42" s="170">
        <v>6280000</v>
      </c>
      <c r="B42" s="171" t="s">
        <v>59</v>
      </c>
      <c r="C42" s="209"/>
      <c r="D42" s="291"/>
      <c r="E42" s="166"/>
      <c r="F42" s="178"/>
      <c r="G42" s="179"/>
      <c r="H42" s="179"/>
    </row>
    <row r="43" spans="1:8" ht="13.5" thickBot="1" x14ac:dyDescent="0.25">
      <c r="A43" s="155">
        <v>63</v>
      </c>
      <c r="B43" s="173" t="s">
        <v>60</v>
      </c>
      <c r="C43" s="157">
        <f>C44</f>
        <v>0</v>
      </c>
      <c r="D43" s="211">
        <f>D44</f>
        <v>0</v>
      </c>
      <c r="E43" s="176">
        <v>75</v>
      </c>
      <c r="F43" s="186" t="s">
        <v>61</v>
      </c>
      <c r="G43" s="187">
        <f>SUM(G44:G58)</f>
        <v>0</v>
      </c>
      <c r="H43" s="187">
        <f>SUM(H44:H58)</f>
        <v>0</v>
      </c>
    </row>
    <row r="44" spans="1:8" ht="13.5" thickBot="1" x14ac:dyDescent="0.25">
      <c r="A44" s="188">
        <v>6370000</v>
      </c>
      <c r="B44" s="189" t="s">
        <v>62</v>
      </c>
      <c r="C44" s="190"/>
      <c r="D44" s="172"/>
      <c r="E44" s="166">
        <v>7540000</v>
      </c>
      <c r="F44" s="167" t="s">
        <v>63</v>
      </c>
      <c r="G44" s="162"/>
      <c r="H44" s="162"/>
    </row>
    <row r="45" spans="1:8" ht="13.5" thickBot="1" x14ac:dyDescent="0.25">
      <c r="A45" s="191">
        <v>64</v>
      </c>
      <c r="B45" s="192" t="s">
        <v>64</v>
      </c>
      <c r="C45" s="193">
        <f>SUM(C46:C51)</f>
        <v>0</v>
      </c>
      <c r="D45" s="292">
        <f>SUM(D46:D51)</f>
        <v>0</v>
      </c>
      <c r="E45" s="166">
        <v>7540009</v>
      </c>
      <c r="F45" s="167" t="s">
        <v>65</v>
      </c>
      <c r="G45" s="162"/>
      <c r="H45" s="162"/>
    </row>
    <row r="46" spans="1:8" x14ac:dyDescent="0.2">
      <c r="A46" s="194">
        <v>6410009</v>
      </c>
      <c r="B46" s="195" t="s">
        <v>66</v>
      </c>
      <c r="C46" s="196"/>
      <c r="D46" s="293"/>
      <c r="E46" s="197">
        <v>7560000</v>
      </c>
      <c r="F46" s="198" t="s">
        <v>67</v>
      </c>
      <c r="G46" s="162"/>
      <c r="H46" s="162"/>
    </row>
    <row r="47" spans="1:8" x14ac:dyDescent="0.2">
      <c r="A47" s="199">
        <v>6411009</v>
      </c>
      <c r="B47" s="200" t="s">
        <v>273</v>
      </c>
      <c r="C47" s="201"/>
      <c r="D47" s="294"/>
      <c r="E47" s="287">
        <v>7570000</v>
      </c>
      <c r="F47" s="202" t="s">
        <v>274</v>
      </c>
      <c r="G47" s="162"/>
      <c r="H47" s="162"/>
    </row>
    <row r="48" spans="1:8" x14ac:dyDescent="0.2">
      <c r="A48" s="203">
        <v>6450009</v>
      </c>
      <c r="B48" s="204" t="s">
        <v>68</v>
      </c>
      <c r="C48" s="201"/>
      <c r="D48" s="294"/>
      <c r="E48" s="166">
        <v>7580000</v>
      </c>
      <c r="F48" s="167" t="s">
        <v>69</v>
      </c>
      <c r="G48" s="162"/>
      <c r="H48" s="162"/>
    </row>
    <row r="49" spans="1:8" x14ac:dyDescent="0.2">
      <c r="A49" s="199">
        <v>6451009</v>
      </c>
      <c r="B49" s="200" t="s">
        <v>275</v>
      </c>
      <c r="C49" s="201"/>
      <c r="D49" s="294"/>
      <c r="E49" s="205">
        <v>7580009</v>
      </c>
      <c r="F49" s="206" t="s">
        <v>71</v>
      </c>
      <c r="G49" s="162"/>
      <c r="H49" s="162"/>
    </row>
    <row r="50" spans="1:8" x14ac:dyDescent="0.2">
      <c r="A50" s="203">
        <v>6480000</v>
      </c>
      <c r="B50" s="204" t="s">
        <v>70</v>
      </c>
      <c r="C50" s="201"/>
      <c r="D50" s="294"/>
      <c r="E50" s="166">
        <v>7580029</v>
      </c>
      <c r="F50" s="178" t="s">
        <v>73</v>
      </c>
      <c r="G50" s="162"/>
      <c r="H50" s="162"/>
    </row>
    <row r="51" spans="1:8" ht="13.5" thickBot="1" x14ac:dyDescent="0.25">
      <c r="A51" s="207">
        <v>6490000</v>
      </c>
      <c r="B51" s="208" t="s">
        <v>276</v>
      </c>
      <c r="C51" s="209"/>
      <c r="D51" s="291"/>
      <c r="E51" s="166">
        <v>7581009</v>
      </c>
      <c r="F51" s="178" t="s">
        <v>75</v>
      </c>
      <c r="G51" s="210"/>
      <c r="H51" s="210"/>
    </row>
    <row r="52" spans="1:8" ht="13.5" thickBot="1" x14ac:dyDescent="0.25">
      <c r="A52" s="155">
        <v>65</v>
      </c>
      <c r="B52" s="173" t="s">
        <v>72</v>
      </c>
      <c r="C52" s="157">
        <f>SUM(C53:C62)</f>
        <v>0</v>
      </c>
      <c r="D52" s="211">
        <f>SUM(D53:D62)</f>
        <v>0</v>
      </c>
      <c r="E52" s="287">
        <v>7587000</v>
      </c>
      <c r="F52" s="183" t="s">
        <v>277</v>
      </c>
      <c r="G52" s="212"/>
      <c r="H52" s="212"/>
    </row>
    <row r="53" spans="1:8" x14ac:dyDescent="0.2">
      <c r="A53" s="159">
        <v>6561009</v>
      </c>
      <c r="B53" s="213" t="s">
        <v>74</v>
      </c>
      <c r="C53" s="182"/>
      <c r="D53" s="162"/>
      <c r="E53" s="197"/>
      <c r="F53" s="214"/>
      <c r="G53" s="215"/>
      <c r="H53" s="215"/>
    </row>
    <row r="54" spans="1:8" x14ac:dyDescent="0.2">
      <c r="A54" s="159">
        <v>6566009</v>
      </c>
      <c r="B54" s="213" t="s">
        <v>76</v>
      </c>
      <c r="C54" s="182"/>
      <c r="D54" s="162"/>
      <c r="E54" s="288"/>
      <c r="F54" s="216"/>
      <c r="G54" s="217"/>
      <c r="H54" s="217"/>
    </row>
    <row r="55" spans="1:8" x14ac:dyDescent="0.2">
      <c r="A55" s="52">
        <v>6570000</v>
      </c>
      <c r="B55" s="54" t="s">
        <v>278</v>
      </c>
      <c r="C55" s="182"/>
      <c r="D55" s="162"/>
      <c r="E55" s="218"/>
      <c r="F55" s="219"/>
      <c r="G55" s="210"/>
      <c r="H55" s="210"/>
    </row>
    <row r="56" spans="1:8" x14ac:dyDescent="0.2">
      <c r="A56" s="159">
        <v>6570009</v>
      </c>
      <c r="B56" s="213" t="s">
        <v>77</v>
      </c>
      <c r="C56" s="182"/>
      <c r="D56" s="162"/>
      <c r="E56" s="166"/>
      <c r="F56" s="184"/>
      <c r="G56" s="212"/>
      <c r="H56" s="212"/>
    </row>
    <row r="57" spans="1:8" x14ac:dyDescent="0.2">
      <c r="A57" s="159">
        <v>6572000</v>
      </c>
      <c r="B57" s="213" t="s">
        <v>78</v>
      </c>
      <c r="C57" s="182"/>
      <c r="D57" s="162"/>
      <c r="E57" s="166"/>
      <c r="F57" s="184"/>
      <c r="G57" s="215"/>
      <c r="H57" s="215"/>
    </row>
    <row r="58" spans="1:8" ht="13.5" thickBot="1" x14ac:dyDescent="0.25">
      <c r="A58" s="159">
        <v>6580000</v>
      </c>
      <c r="B58" s="213" t="s">
        <v>79</v>
      </c>
      <c r="C58" s="182"/>
      <c r="D58" s="162"/>
      <c r="E58" s="220"/>
      <c r="F58" s="221"/>
      <c r="G58" s="222"/>
      <c r="H58" s="222"/>
    </row>
    <row r="59" spans="1:8" ht="13.5" thickBot="1" x14ac:dyDescent="0.25">
      <c r="A59" s="188">
        <v>6580009</v>
      </c>
      <c r="B59" s="213" t="s">
        <v>80</v>
      </c>
      <c r="C59" s="223"/>
      <c r="D59" s="172"/>
      <c r="E59" s="224">
        <v>76</v>
      </c>
      <c r="F59" s="225" t="s">
        <v>81</v>
      </c>
      <c r="G59" s="211">
        <f>G60</f>
        <v>0</v>
      </c>
      <c r="H59" s="211">
        <f>H60</f>
        <v>0</v>
      </c>
    </row>
    <row r="60" spans="1:8" ht="13.5" thickBot="1" x14ac:dyDescent="0.25">
      <c r="A60" s="226">
        <v>6580029</v>
      </c>
      <c r="B60" s="227" t="s">
        <v>73</v>
      </c>
      <c r="C60" s="228"/>
      <c r="D60" s="229"/>
      <c r="E60" s="230">
        <v>7600000</v>
      </c>
      <c r="F60" s="231" t="s">
        <v>81</v>
      </c>
      <c r="G60" s="172"/>
      <c r="H60" s="172"/>
    </row>
    <row r="61" spans="1:8" ht="13.5" thickBot="1" x14ac:dyDescent="0.25">
      <c r="A61" s="232">
        <v>6581009</v>
      </c>
      <c r="B61" s="233" t="s">
        <v>75</v>
      </c>
      <c r="C61" s="234"/>
      <c r="D61" s="235"/>
      <c r="E61" s="176">
        <v>77</v>
      </c>
      <c r="F61" s="177" t="s">
        <v>82</v>
      </c>
      <c r="G61" s="175">
        <f>SUM(G62:G66)</f>
        <v>0</v>
      </c>
      <c r="H61" s="175">
        <f>SUM(H62:H66)</f>
        <v>0</v>
      </c>
    </row>
    <row r="62" spans="1:8" ht="13.5" thickBot="1" x14ac:dyDescent="0.25">
      <c r="A62" s="55">
        <v>6582000</v>
      </c>
      <c r="B62" s="236" t="s">
        <v>279</v>
      </c>
      <c r="C62" s="223"/>
      <c r="D62" s="172"/>
      <c r="E62" s="237">
        <v>7718000</v>
      </c>
      <c r="F62" s="238" t="s">
        <v>280</v>
      </c>
      <c r="G62" s="239"/>
      <c r="H62" s="239"/>
    </row>
    <row r="63" spans="1:8" ht="13.5" thickBot="1" x14ac:dyDescent="0.25">
      <c r="A63" s="240">
        <v>66</v>
      </c>
      <c r="B63" s="241" t="s">
        <v>83</v>
      </c>
      <c r="C63" s="242">
        <f>C64</f>
        <v>0</v>
      </c>
      <c r="D63" s="295">
        <f>D64</f>
        <v>0</v>
      </c>
      <c r="E63" s="237">
        <v>7720000</v>
      </c>
      <c r="F63" s="238" t="s">
        <v>281</v>
      </c>
      <c r="G63" s="162"/>
      <c r="H63" s="162"/>
    </row>
    <row r="64" spans="1:8" ht="13.5" thickBot="1" x14ac:dyDescent="0.25">
      <c r="A64" s="188">
        <v>6600000</v>
      </c>
      <c r="B64" s="189" t="s">
        <v>83</v>
      </c>
      <c r="C64" s="190"/>
      <c r="D64" s="172"/>
      <c r="E64" s="237">
        <v>7750000</v>
      </c>
      <c r="F64" s="238" t="s">
        <v>282</v>
      </c>
      <c r="G64" s="162"/>
      <c r="H64" s="162"/>
    </row>
    <row r="65" spans="1:8" ht="13.5" thickBot="1" x14ac:dyDescent="0.25">
      <c r="A65" s="185">
        <v>67</v>
      </c>
      <c r="B65" s="243" t="s">
        <v>84</v>
      </c>
      <c r="C65" s="174">
        <f>SUM(C66:C68)</f>
        <v>0</v>
      </c>
      <c r="D65" s="175">
        <f>SUM(D66:D68)</f>
        <v>0</v>
      </c>
      <c r="E65" s="237">
        <v>7770000</v>
      </c>
      <c r="F65" s="238" t="s">
        <v>283</v>
      </c>
      <c r="G65" s="162"/>
      <c r="H65" s="162"/>
    </row>
    <row r="66" spans="1:8" ht="13.5" thickBot="1" x14ac:dyDescent="0.25">
      <c r="A66" s="168">
        <v>6712000</v>
      </c>
      <c r="B66" s="169" t="s">
        <v>284</v>
      </c>
      <c r="C66" s="161"/>
      <c r="D66" s="162"/>
      <c r="E66" s="244"/>
      <c r="F66" s="245"/>
      <c r="G66" s="172"/>
      <c r="H66" s="172"/>
    </row>
    <row r="67" spans="1:8" ht="13.5" thickBot="1" x14ac:dyDescent="0.25">
      <c r="A67" s="246">
        <v>6718000</v>
      </c>
      <c r="B67" s="247" t="s">
        <v>285</v>
      </c>
      <c r="C67" s="190"/>
      <c r="D67" s="172"/>
      <c r="E67" s="248">
        <v>78</v>
      </c>
      <c r="F67" s="249" t="s">
        <v>85</v>
      </c>
      <c r="G67" s="250">
        <f>G68</f>
        <v>0</v>
      </c>
      <c r="H67" s="250">
        <f>H68</f>
        <v>0</v>
      </c>
    </row>
    <row r="68" spans="1:8" ht="13.5" thickBot="1" x14ac:dyDescent="0.25">
      <c r="A68" s="90">
        <v>6750000</v>
      </c>
      <c r="B68" s="251" t="s">
        <v>286</v>
      </c>
      <c r="C68" s="252"/>
      <c r="D68" s="217"/>
      <c r="E68" s="237">
        <v>7815000</v>
      </c>
      <c r="F68" s="253" t="s">
        <v>85</v>
      </c>
      <c r="G68" s="179"/>
      <c r="H68" s="179"/>
    </row>
    <row r="69" spans="1:8" ht="13.5" thickBot="1" x14ac:dyDescent="0.25">
      <c r="A69" s="185">
        <v>68</v>
      </c>
      <c r="B69" s="243" t="s">
        <v>86</v>
      </c>
      <c r="C69" s="174">
        <f>SUM(C70:C73)</f>
        <v>0</v>
      </c>
      <c r="D69" s="175">
        <f>SUM(D70:D73)</f>
        <v>0</v>
      </c>
      <c r="E69" s="248">
        <v>79</v>
      </c>
      <c r="F69" s="249" t="s">
        <v>87</v>
      </c>
      <c r="G69" s="250">
        <f>SUM(G70:G73)</f>
        <v>0</v>
      </c>
      <c r="H69" s="250">
        <f>SUM(H70:H73)</f>
        <v>0</v>
      </c>
    </row>
    <row r="70" spans="1:8" x14ac:dyDescent="0.2">
      <c r="A70" s="159">
        <v>6810000</v>
      </c>
      <c r="B70" s="160" t="s">
        <v>88</v>
      </c>
      <c r="C70" s="161"/>
      <c r="D70" s="162"/>
      <c r="E70" s="254">
        <v>7890000</v>
      </c>
      <c r="F70" s="255" t="s">
        <v>287</v>
      </c>
      <c r="G70" s="162"/>
      <c r="H70" s="162"/>
    </row>
    <row r="71" spans="1:8" x14ac:dyDescent="0.2">
      <c r="A71" s="232">
        <v>6815000</v>
      </c>
      <c r="B71" s="256" t="s">
        <v>89</v>
      </c>
      <c r="C71" s="161"/>
      <c r="D71" s="162"/>
      <c r="E71" s="254">
        <v>7910000</v>
      </c>
      <c r="F71" s="255" t="s">
        <v>288</v>
      </c>
      <c r="G71" s="162"/>
      <c r="H71" s="162"/>
    </row>
    <row r="72" spans="1:8" x14ac:dyDescent="0.2">
      <c r="A72" s="257">
        <v>6890000</v>
      </c>
      <c r="B72" s="258" t="s">
        <v>287</v>
      </c>
      <c r="C72" s="259"/>
      <c r="D72" s="260"/>
      <c r="E72" s="237">
        <v>7910009</v>
      </c>
      <c r="F72" s="238" t="s">
        <v>289</v>
      </c>
      <c r="G72" s="162"/>
      <c r="H72" s="162"/>
    </row>
    <row r="73" spans="1:8" ht="13.5" thickBot="1" x14ac:dyDescent="0.25">
      <c r="A73" s="170"/>
      <c r="B73" s="261"/>
      <c r="C73" s="180"/>
      <c r="D73" s="262"/>
      <c r="E73" s="237">
        <v>7915000</v>
      </c>
      <c r="F73" s="238" t="s">
        <v>290</v>
      </c>
      <c r="G73" s="162"/>
      <c r="H73" s="162"/>
    </row>
    <row r="74" spans="1:8" ht="13.5" thickBot="1" x14ac:dyDescent="0.25">
      <c r="A74" s="263"/>
      <c r="B74" s="173" t="s">
        <v>90</v>
      </c>
      <c r="C74" s="157">
        <f>C9+C22+C33+C43+C45+C52+C63+C65+C69</f>
        <v>0</v>
      </c>
      <c r="D74" s="157">
        <f>D9+D22+D33+D43+D45+D52+D63+D65+D69</f>
        <v>0</v>
      </c>
      <c r="E74" s="264"/>
      <c r="F74" s="265" t="s">
        <v>91</v>
      </c>
      <c r="G74" s="266">
        <f>G9+G22+G43+G59+G61+G67+G69</f>
        <v>0</v>
      </c>
      <c r="H74" s="266">
        <f>H9+H22+H43+H59+H61+H67+H69</f>
        <v>0</v>
      </c>
    </row>
    <row r="75" spans="1:8" s="56" customFormat="1" ht="20.25" customHeight="1" thickBot="1" x14ac:dyDescent="0.25">
      <c r="A75" s="267"/>
      <c r="B75" s="267"/>
      <c r="C75" s="268"/>
      <c r="D75" s="268"/>
      <c r="E75" s="267"/>
      <c r="F75" s="267"/>
      <c r="G75" s="268"/>
      <c r="H75" s="268"/>
    </row>
    <row r="76" spans="1:8" ht="13.5" thickBot="1" x14ac:dyDescent="0.25">
      <c r="A76" s="269">
        <v>86</v>
      </c>
      <c r="B76" s="270" t="s">
        <v>92</v>
      </c>
      <c r="C76" s="271">
        <f>C77</f>
        <v>0</v>
      </c>
      <c r="D76" s="271">
        <f>D77</f>
        <v>0</v>
      </c>
      <c r="E76" s="272">
        <v>87</v>
      </c>
      <c r="F76" s="272" t="s">
        <v>93</v>
      </c>
      <c r="G76" s="271">
        <f>G77</f>
        <v>0</v>
      </c>
      <c r="H76" s="271">
        <f>H77</f>
        <v>0</v>
      </c>
    </row>
    <row r="77" spans="1:8" ht="13.5" thickBot="1" x14ac:dyDescent="0.25">
      <c r="A77" s="170">
        <v>864</v>
      </c>
      <c r="B77" s="273" t="s">
        <v>94</v>
      </c>
      <c r="C77" s="222"/>
      <c r="D77" s="222"/>
      <c r="E77" s="170">
        <v>870</v>
      </c>
      <c r="F77" s="273" t="s">
        <v>94</v>
      </c>
      <c r="G77" s="222"/>
      <c r="H77" s="222"/>
    </row>
    <row r="78" spans="1:8" ht="21.75" customHeight="1" thickBot="1" x14ac:dyDescent="0.25">
      <c r="A78" s="267"/>
      <c r="B78" s="267"/>
      <c r="C78" s="268"/>
      <c r="D78" s="268"/>
      <c r="E78" s="267"/>
      <c r="F78" s="267"/>
      <c r="G78" s="268"/>
      <c r="H78" s="268"/>
    </row>
    <row r="79" spans="1:8" s="57" customFormat="1" ht="15" customHeight="1" thickBot="1" x14ac:dyDescent="0.25">
      <c r="A79" s="185"/>
      <c r="B79" s="243" t="s">
        <v>95</v>
      </c>
      <c r="C79" s="175">
        <f>C76+C74</f>
        <v>0</v>
      </c>
      <c r="D79" s="175">
        <f>D76+D74</f>
        <v>0</v>
      </c>
      <c r="E79" s="176"/>
      <c r="F79" s="274" t="s">
        <v>95</v>
      </c>
      <c r="G79" s="175">
        <f>G76+G74</f>
        <v>0</v>
      </c>
      <c r="H79" s="175">
        <f>H76+H74</f>
        <v>0</v>
      </c>
    </row>
    <row r="80" spans="1:8" ht="13.5" thickBot="1" x14ac:dyDescent="0.25">
      <c r="A80" s="267"/>
      <c r="B80" s="230"/>
      <c r="C80" s="223"/>
      <c r="D80" s="223"/>
      <c r="E80" s="230"/>
      <c r="F80" s="230"/>
      <c r="G80" s="223"/>
      <c r="H80" s="223"/>
    </row>
    <row r="81" spans="1:8" ht="16.5" thickBot="1" x14ac:dyDescent="0.3">
      <c r="A81" s="318" t="s">
        <v>96</v>
      </c>
      <c r="B81" s="319"/>
      <c r="C81" s="276">
        <f>IF(G79&gt;C79,G79-C79,0)</f>
        <v>0</v>
      </c>
      <c r="D81" s="276">
        <f>IF(H79&gt;D79,H79-D79,0)</f>
        <v>0</v>
      </c>
      <c r="E81" s="277"/>
      <c r="F81" s="275" t="s">
        <v>97</v>
      </c>
      <c r="G81" s="276">
        <f>IF(G79&lt;C79,C79-G79,0)</f>
        <v>0</v>
      </c>
      <c r="H81" s="276">
        <f>IF(H79&lt;D79,D79-H79,0)</f>
        <v>0</v>
      </c>
    </row>
    <row r="82" spans="1:8" ht="13.5" thickBot="1" x14ac:dyDescent="0.25">
      <c r="A82" s="230"/>
      <c r="B82" s="230"/>
      <c r="C82" s="268"/>
      <c r="D82" s="268"/>
      <c r="E82" s="230"/>
      <c r="F82" s="230"/>
      <c r="G82" s="268"/>
      <c r="H82" s="268"/>
    </row>
    <row r="83" spans="1:8" ht="15.75" thickBot="1" x14ac:dyDescent="0.3">
      <c r="A83" s="320" t="s">
        <v>98</v>
      </c>
      <c r="B83" s="321"/>
      <c r="C83" s="271">
        <f>C81+C79</f>
        <v>0</v>
      </c>
      <c r="D83" s="271">
        <f>D81+D79</f>
        <v>0</v>
      </c>
      <c r="E83" s="267"/>
      <c r="F83" s="278" t="s">
        <v>98</v>
      </c>
      <c r="G83" s="271">
        <f>G81+G79</f>
        <v>0</v>
      </c>
      <c r="H83" s="271">
        <f>H81+H79</f>
        <v>0</v>
      </c>
    </row>
    <row r="84" spans="1:8" ht="13.5" thickBot="1" x14ac:dyDescent="0.25">
      <c r="A84" s="279"/>
      <c r="B84" s="279"/>
      <c r="C84" s="280"/>
      <c r="D84" s="280"/>
      <c r="E84" s="279"/>
      <c r="F84" s="279"/>
      <c r="G84" s="280"/>
      <c r="H84" s="280"/>
    </row>
    <row r="85" spans="1:8" ht="30.75" thickBot="1" x14ac:dyDescent="0.3">
      <c r="A85" s="322" t="s">
        <v>99</v>
      </c>
      <c r="B85" s="323"/>
      <c r="C85" s="276">
        <f>G9+G22+G43+G69-C9-C22-C33-C43-C45-C52</f>
        <v>0</v>
      </c>
      <c r="D85" s="276">
        <f>H9+H22+H43+H69-D9-D22-D33-D43-D45-D52</f>
        <v>0</v>
      </c>
      <c r="E85" s="282"/>
      <c r="F85" s="281" t="s">
        <v>100</v>
      </c>
      <c r="G85" s="276">
        <f>G9+G22+G43+G59+G61+G69-C9-C22-C33-C43-C45-C52-C63-C65</f>
        <v>0</v>
      </c>
      <c r="H85" s="276">
        <f>H9+H22+H43+H59+H61+H69-D9-D22-D33-D43-D45-D52-D63-D65</f>
        <v>0</v>
      </c>
    </row>
    <row r="87" spans="1:8" ht="13.9" customHeight="1" x14ac:dyDescent="0.25">
      <c r="A87" s="324" t="s">
        <v>291</v>
      </c>
      <c r="B87" s="324"/>
      <c r="C87" s="324"/>
      <c r="D87" s="324"/>
      <c r="E87" s="324"/>
      <c r="F87" s="324"/>
      <c r="G87" s="324"/>
      <c r="H87" s="324"/>
    </row>
  </sheetData>
  <mergeCells count="11">
    <mergeCell ref="A81:B81"/>
    <mergeCell ref="A83:B83"/>
    <mergeCell ref="A85:B85"/>
    <mergeCell ref="A87:H87"/>
    <mergeCell ref="A2:H2"/>
    <mergeCell ref="A3:H3"/>
    <mergeCell ref="A4:G4"/>
    <mergeCell ref="A5:H5"/>
    <mergeCell ref="A6:G6"/>
    <mergeCell ref="B7:B8"/>
    <mergeCell ref="F7:F8"/>
  </mergeCells>
  <printOptions horizontalCentered="1"/>
  <pageMargins left="0.25" right="0.25" top="0.75" bottom="0.75" header="0.3" footer="0.3"/>
  <pageSetup paperSize="9" scale="66" firstPageNumber="2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9E09-505A-4D9B-9C33-2C8C8F5232B0}">
  <sheetPr>
    <pageSetUpPr fitToPage="1"/>
  </sheetPr>
  <dimension ref="A1:K55"/>
  <sheetViews>
    <sheetView showGridLines="0" showZeros="0" workbookViewId="0">
      <selection activeCell="G48" sqref="G48:H48"/>
    </sheetView>
  </sheetViews>
  <sheetFormatPr baseColWidth="10" defaultColWidth="11.42578125" defaultRowHeight="12" x14ac:dyDescent="0.2"/>
  <cols>
    <col min="1" max="1" width="39.42578125" style="59" bestFit="1" customWidth="1"/>
    <col min="2" max="5" width="12.7109375" style="59" customWidth="1"/>
    <col min="6" max="6" width="38" style="59" customWidth="1"/>
    <col min="7" max="8" width="12.7109375" style="59" customWidth="1"/>
    <col min="9" max="16384" width="11.42578125" style="59"/>
  </cols>
  <sheetData>
    <row r="1" spans="1:11" ht="18.75" x14ac:dyDescent="0.3">
      <c r="A1" s="58" t="s">
        <v>101</v>
      </c>
      <c r="G1" s="60"/>
      <c r="K1" s="61"/>
    </row>
    <row r="2" spans="1:11" ht="26.25" x14ac:dyDescent="0.2">
      <c r="A2" s="325" t="s">
        <v>102</v>
      </c>
      <c r="B2" s="325"/>
      <c r="C2" s="325"/>
      <c r="D2" s="325"/>
      <c r="E2" s="325"/>
      <c r="F2" s="325"/>
      <c r="G2" s="325"/>
      <c r="H2" s="325"/>
      <c r="K2" s="61"/>
    </row>
    <row r="3" spans="1:11" ht="18.75" x14ac:dyDescent="0.2">
      <c r="A3" s="333" t="s">
        <v>296</v>
      </c>
      <c r="B3" s="333"/>
      <c r="C3" s="333"/>
      <c r="D3" s="333"/>
      <c r="E3" s="333"/>
      <c r="F3" s="333"/>
      <c r="G3" s="333"/>
      <c r="H3" s="333"/>
      <c r="K3" s="61"/>
    </row>
    <row r="4" spans="1:11" ht="5.25" customHeight="1" x14ac:dyDescent="0.2">
      <c r="A4" s="62"/>
      <c r="B4" s="63"/>
      <c r="C4" s="63"/>
      <c r="D4" s="63"/>
      <c r="E4" s="63"/>
      <c r="F4" s="63"/>
      <c r="G4" s="63"/>
      <c r="K4" s="61"/>
    </row>
    <row r="5" spans="1:11" ht="26.25" x14ac:dyDescent="0.2">
      <c r="A5" s="64" t="s">
        <v>103</v>
      </c>
      <c r="B5" s="334" t="s">
        <v>297</v>
      </c>
      <c r="C5" s="334"/>
      <c r="D5" s="334"/>
      <c r="E5" s="334"/>
      <c r="F5" s="334"/>
      <c r="G5" s="63"/>
      <c r="K5" s="61"/>
    </row>
    <row r="6" spans="1:11" ht="7.5" customHeight="1" thickBot="1" x14ac:dyDescent="0.25">
      <c r="G6" s="65"/>
      <c r="K6" s="61"/>
    </row>
    <row r="7" spans="1:11" x14ac:dyDescent="0.2">
      <c r="A7" s="66" t="s">
        <v>104</v>
      </c>
      <c r="B7" s="335">
        <v>46022</v>
      </c>
      <c r="C7" s="336"/>
      <c r="D7" s="337"/>
      <c r="E7" s="338">
        <v>45657</v>
      </c>
      <c r="F7" s="66" t="s">
        <v>104</v>
      </c>
      <c r="G7" s="338">
        <v>46022</v>
      </c>
      <c r="H7" s="338">
        <v>45657</v>
      </c>
      <c r="K7" s="61"/>
    </row>
    <row r="8" spans="1:11" ht="12.75" thickBot="1" x14ac:dyDescent="0.25">
      <c r="A8" s="67" t="s">
        <v>105</v>
      </c>
      <c r="B8" s="68" t="s">
        <v>106</v>
      </c>
      <c r="C8" s="69" t="s">
        <v>107</v>
      </c>
      <c r="D8" s="70" t="s">
        <v>108</v>
      </c>
      <c r="E8" s="339"/>
      <c r="F8" s="67" t="s">
        <v>109</v>
      </c>
      <c r="G8" s="339"/>
      <c r="H8" s="339"/>
      <c r="K8" s="61"/>
    </row>
    <row r="9" spans="1:11" ht="12.75" thickBot="1" x14ac:dyDescent="0.25">
      <c r="A9" s="71" t="s">
        <v>110</v>
      </c>
      <c r="B9" s="72"/>
      <c r="C9" s="73"/>
      <c r="D9" s="74">
        <f>B9-C9</f>
        <v>0</v>
      </c>
      <c r="E9" s="75"/>
      <c r="F9" s="59" t="s">
        <v>111</v>
      </c>
      <c r="G9" s="76"/>
      <c r="H9" s="296"/>
      <c r="K9" s="61"/>
    </row>
    <row r="10" spans="1:11" ht="12.75" thickBot="1" x14ac:dyDescent="0.25">
      <c r="A10" s="71" t="s">
        <v>112</v>
      </c>
      <c r="B10" s="72">
        <f>SUM(B11:B21)</f>
        <v>0</v>
      </c>
      <c r="C10" s="73">
        <f>SUM(C11:C21)</f>
        <v>0</v>
      </c>
      <c r="D10" s="74">
        <f>SUM(D11:D21)</f>
        <v>0</v>
      </c>
      <c r="E10" s="75">
        <f>SUM(E11:E21)</f>
        <v>0</v>
      </c>
      <c r="F10" s="77" t="s">
        <v>113</v>
      </c>
      <c r="G10" s="78"/>
      <c r="H10" s="78"/>
      <c r="K10" s="61"/>
    </row>
    <row r="11" spans="1:11" x14ac:dyDescent="0.2">
      <c r="A11" s="79" t="s">
        <v>114</v>
      </c>
      <c r="B11" s="76"/>
      <c r="C11" s="80"/>
      <c r="D11" s="81">
        <f>B11-C11</f>
        <v>0</v>
      </c>
      <c r="E11" s="297">
        <v>0</v>
      </c>
      <c r="F11" s="77" t="s">
        <v>115</v>
      </c>
      <c r="G11" s="78"/>
      <c r="H11" s="78"/>
      <c r="K11" s="61"/>
    </row>
    <row r="12" spans="1:11" x14ac:dyDescent="0.2">
      <c r="A12" s="79" t="s">
        <v>116</v>
      </c>
      <c r="B12" s="76"/>
      <c r="C12" s="80"/>
      <c r="D12" s="81">
        <f>B12-C12</f>
        <v>0</v>
      </c>
      <c r="E12" s="297">
        <v>0</v>
      </c>
      <c r="F12" s="77" t="s">
        <v>117</v>
      </c>
      <c r="G12" s="78"/>
      <c r="H12" s="78"/>
      <c r="K12" s="61"/>
    </row>
    <row r="13" spans="1:11" x14ac:dyDescent="0.2">
      <c r="A13" s="77" t="s">
        <v>118</v>
      </c>
      <c r="B13" s="82"/>
      <c r="C13" s="83"/>
      <c r="D13" s="81">
        <f t="shared" ref="D13:D21" si="0">B13-C13</f>
        <v>0</v>
      </c>
      <c r="E13" s="84">
        <v>0</v>
      </c>
      <c r="F13" s="77" t="s">
        <v>119</v>
      </c>
      <c r="G13" s="78"/>
      <c r="H13" s="78"/>
      <c r="K13" s="61"/>
    </row>
    <row r="14" spans="1:11" x14ac:dyDescent="0.2">
      <c r="A14" s="77" t="s">
        <v>120</v>
      </c>
      <c r="B14" s="82"/>
      <c r="C14" s="85"/>
      <c r="D14" s="81">
        <f t="shared" si="0"/>
        <v>0</v>
      </c>
      <c r="E14" s="84">
        <v>0</v>
      </c>
      <c r="F14" s="77" t="s">
        <v>121</v>
      </c>
      <c r="G14" s="78"/>
      <c r="H14" s="78"/>
      <c r="K14" s="61"/>
    </row>
    <row r="15" spans="1:11" x14ac:dyDescent="0.2">
      <c r="A15" s="77" t="s">
        <v>122</v>
      </c>
      <c r="B15" s="86"/>
      <c r="C15" s="85"/>
      <c r="D15" s="81">
        <f t="shared" si="0"/>
        <v>0</v>
      </c>
      <c r="E15" s="84"/>
      <c r="F15" s="77"/>
      <c r="G15" s="78"/>
      <c r="H15" s="78"/>
      <c r="K15" s="61"/>
    </row>
    <row r="16" spans="1:11" x14ac:dyDescent="0.2">
      <c r="A16" s="77" t="s">
        <v>123</v>
      </c>
      <c r="B16" s="82"/>
      <c r="C16" s="85"/>
      <c r="D16" s="81">
        <f t="shared" si="0"/>
        <v>0</v>
      </c>
      <c r="E16" s="84"/>
      <c r="F16" s="77" t="s">
        <v>287</v>
      </c>
      <c r="G16" s="78"/>
      <c r="H16" s="78"/>
      <c r="K16" s="61"/>
    </row>
    <row r="17" spans="1:11" x14ac:dyDescent="0.2">
      <c r="A17" s="77" t="s">
        <v>124</v>
      </c>
      <c r="B17" s="82"/>
      <c r="C17" s="85"/>
      <c r="D17" s="81">
        <f t="shared" si="0"/>
        <v>0</v>
      </c>
      <c r="E17" s="84"/>
      <c r="F17" s="77"/>
      <c r="G17" s="78"/>
      <c r="H17" s="78"/>
      <c r="K17" s="61"/>
    </row>
    <row r="18" spans="1:11" x14ac:dyDescent="0.2">
      <c r="A18" s="77" t="s">
        <v>125</v>
      </c>
      <c r="B18" s="82"/>
      <c r="C18" s="83"/>
      <c r="D18" s="81">
        <f t="shared" si="0"/>
        <v>0</v>
      </c>
      <c r="E18" s="84"/>
      <c r="F18" s="77"/>
      <c r="G18" s="84"/>
      <c r="H18" s="84"/>
      <c r="K18" s="61"/>
    </row>
    <row r="19" spans="1:11" x14ac:dyDescent="0.2">
      <c r="A19" s="87" t="s">
        <v>126</v>
      </c>
      <c r="B19" s="88"/>
      <c r="C19" s="89"/>
      <c r="D19" s="81">
        <f t="shared" si="0"/>
        <v>0</v>
      </c>
      <c r="E19" s="298"/>
      <c r="F19" s="90"/>
      <c r="G19" s="84"/>
      <c r="H19" s="84"/>
      <c r="K19" s="61"/>
    </row>
    <row r="20" spans="1:11" x14ac:dyDescent="0.2">
      <c r="A20" s="87" t="s">
        <v>127</v>
      </c>
      <c r="B20" s="88"/>
      <c r="C20" s="89"/>
      <c r="D20" s="81">
        <f t="shared" si="0"/>
        <v>0</v>
      </c>
      <c r="E20" s="298"/>
      <c r="F20" s="90"/>
      <c r="G20" s="84"/>
      <c r="H20" s="84"/>
      <c r="K20" s="61"/>
    </row>
    <row r="21" spans="1:11" ht="12.75" thickBot="1" x14ac:dyDescent="0.25">
      <c r="A21" s="87" t="s">
        <v>128</v>
      </c>
      <c r="B21" s="91"/>
      <c r="C21" s="92"/>
      <c r="D21" s="81">
        <f t="shared" si="0"/>
        <v>0</v>
      </c>
      <c r="E21" s="298">
        <v>0</v>
      </c>
      <c r="F21" s="93"/>
      <c r="G21" s="94"/>
      <c r="H21" s="94"/>
      <c r="K21" s="61"/>
    </row>
    <row r="22" spans="1:11" ht="12.75" thickBot="1" x14ac:dyDescent="0.25">
      <c r="A22" s="71" t="s">
        <v>129</v>
      </c>
      <c r="B22" s="95">
        <f>SUM(B23:B24)</f>
        <v>0</v>
      </c>
      <c r="C22" s="95">
        <f>SUM(C23:C24)</f>
        <v>0</v>
      </c>
      <c r="D22" s="96">
        <f>SUM(D23:D24)</f>
        <v>0</v>
      </c>
      <c r="E22" s="97">
        <v>0</v>
      </c>
      <c r="F22" s="98" t="s">
        <v>130</v>
      </c>
      <c r="G22" s="99">
        <f>SUM(G9:G19)</f>
        <v>0</v>
      </c>
      <c r="H22" s="99">
        <f>SUM(H9:H19)</f>
        <v>0</v>
      </c>
      <c r="K22" s="61"/>
    </row>
    <row r="23" spans="1:11" x14ac:dyDescent="0.2">
      <c r="A23" s="79" t="s">
        <v>131</v>
      </c>
      <c r="B23" s="76"/>
      <c r="C23" s="80"/>
      <c r="D23" s="100">
        <f>B23-C23</f>
        <v>0</v>
      </c>
      <c r="E23" s="299">
        <v>0</v>
      </c>
      <c r="F23" s="101" t="s">
        <v>132</v>
      </c>
      <c r="G23" s="102"/>
      <c r="H23" s="102"/>
      <c r="K23" s="61"/>
    </row>
    <row r="24" spans="1:11" ht="12.75" thickBot="1" x14ac:dyDescent="0.25">
      <c r="A24" s="77" t="s">
        <v>134</v>
      </c>
      <c r="B24" s="76"/>
      <c r="C24" s="80"/>
      <c r="D24" s="100">
        <f>B24-C24</f>
        <v>0</v>
      </c>
      <c r="E24" s="299">
        <v>0</v>
      </c>
      <c r="F24" s="90" t="s">
        <v>133</v>
      </c>
      <c r="G24" s="78"/>
      <c r="H24" s="78"/>
      <c r="K24" s="61"/>
    </row>
    <row r="25" spans="1:11" ht="12.75" thickBot="1" x14ac:dyDescent="0.25">
      <c r="A25" s="98" t="s">
        <v>135</v>
      </c>
      <c r="B25" s="103">
        <f>B9+B10+B22</f>
        <v>0</v>
      </c>
      <c r="C25" s="104">
        <f>C9+C10+C22</f>
        <v>0</v>
      </c>
      <c r="D25" s="105">
        <f>D9+D10+D22</f>
        <v>0</v>
      </c>
      <c r="E25" s="300">
        <f>E9+E10+E22</f>
        <v>0</v>
      </c>
      <c r="F25" s="98" t="s">
        <v>136</v>
      </c>
      <c r="G25" s="99">
        <f>SUM(G23:G24)</f>
        <v>0</v>
      </c>
      <c r="H25" s="99">
        <f>SUM(H23:H24)</f>
        <v>0</v>
      </c>
      <c r="K25" s="61"/>
    </row>
    <row r="26" spans="1:11" ht="12.75" thickBot="1" x14ac:dyDescent="0.25">
      <c r="A26" s="71" t="s">
        <v>137</v>
      </c>
      <c r="B26" s="72">
        <f>B27+B28</f>
        <v>0</v>
      </c>
      <c r="C26" s="73">
        <f>C27+C28</f>
        <v>0</v>
      </c>
      <c r="D26" s="74">
        <f>D27+D28</f>
        <v>0</v>
      </c>
      <c r="E26" s="74">
        <v>0</v>
      </c>
      <c r="F26" s="106" t="s">
        <v>138</v>
      </c>
      <c r="G26" s="97"/>
      <c r="H26" s="97"/>
      <c r="K26" s="61"/>
    </row>
    <row r="27" spans="1:11" ht="12.75" thickBot="1" x14ac:dyDescent="0.25">
      <c r="A27" s="107" t="s">
        <v>139</v>
      </c>
      <c r="B27" s="108"/>
      <c r="C27" s="109"/>
      <c r="D27" s="110">
        <f>B27-C27</f>
        <v>0</v>
      </c>
      <c r="E27" s="110">
        <v>0</v>
      </c>
      <c r="F27" s="106" t="s">
        <v>140</v>
      </c>
      <c r="G27" s="97"/>
      <c r="H27" s="97"/>
      <c r="K27" s="61"/>
    </row>
    <row r="28" spans="1:11" ht="12.75" thickBot="1" x14ac:dyDescent="0.25">
      <c r="A28" s="111" t="s">
        <v>141</v>
      </c>
      <c r="B28" s="112"/>
      <c r="C28" s="113"/>
      <c r="D28" s="114">
        <f t="shared" ref="D28:D31" si="1">B28-C28</f>
        <v>0</v>
      </c>
      <c r="E28" s="114">
        <v>0</v>
      </c>
      <c r="F28" s="106" t="s">
        <v>142</v>
      </c>
      <c r="G28" s="97"/>
      <c r="H28" s="97"/>
      <c r="K28" s="61"/>
    </row>
    <row r="29" spans="1:11" ht="12.75" thickBot="1" x14ac:dyDescent="0.25">
      <c r="A29" s="71" t="s">
        <v>142</v>
      </c>
      <c r="B29" s="72"/>
      <c r="C29" s="73"/>
      <c r="D29" s="115">
        <f>B29-C29</f>
        <v>0</v>
      </c>
      <c r="E29" s="74">
        <v>0</v>
      </c>
      <c r="F29" s="116" t="s">
        <v>143</v>
      </c>
      <c r="G29" s="97"/>
      <c r="H29" s="97"/>
      <c r="K29" s="61"/>
    </row>
    <row r="30" spans="1:11" ht="12.75" thickBot="1" x14ac:dyDescent="0.25">
      <c r="A30" s="71" t="s">
        <v>293</v>
      </c>
      <c r="B30" s="72">
        <f>B31</f>
        <v>0</v>
      </c>
      <c r="C30" s="73">
        <f>SUM(C31:C32)</f>
        <v>0</v>
      </c>
      <c r="D30" s="115">
        <f>B30-C30</f>
        <v>0</v>
      </c>
      <c r="E30" s="74">
        <v>0</v>
      </c>
      <c r="F30" s="106" t="s">
        <v>144</v>
      </c>
      <c r="G30" s="97"/>
      <c r="H30" s="97"/>
    </row>
    <row r="31" spans="1:11" ht="12.75" thickBot="1" x14ac:dyDescent="0.25">
      <c r="A31" s="117" t="s">
        <v>145</v>
      </c>
      <c r="B31" s="118"/>
      <c r="C31" s="119"/>
      <c r="D31" s="115">
        <f t="shared" si="1"/>
        <v>0</v>
      </c>
      <c r="E31" s="301">
        <v>0</v>
      </c>
      <c r="F31" s="106" t="s">
        <v>294</v>
      </c>
      <c r="G31" s="75">
        <f>SUM(G32:G45)</f>
        <v>0</v>
      </c>
      <c r="H31" s="75">
        <v>0</v>
      </c>
    </row>
    <row r="32" spans="1:11" ht="12.75" thickBot="1" x14ac:dyDescent="0.25">
      <c r="A32" s="71" t="s">
        <v>147</v>
      </c>
      <c r="B32" s="72"/>
      <c r="C32" s="73"/>
      <c r="D32" s="74">
        <f>B32-C32</f>
        <v>0</v>
      </c>
      <c r="E32" s="74">
        <v>0</v>
      </c>
      <c r="F32" s="101" t="s">
        <v>148</v>
      </c>
      <c r="G32" s="120"/>
      <c r="H32" s="120"/>
    </row>
    <row r="33" spans="1:8" ht="12.75" thickBot="1" x14ac:dyDescent="0.25">
      <c r="A33" s="71" t="s">
        <v>295</v>
      </c>
      <c r="B33" s="72">
        <f>SUM(B34:B38)</f>
        <v>0</v>
      </c>
      <c r="C33" s="73">
        <f>SUM(C34:C38)</f>
        <v>0</v>
      </c>
      <c r="D33" s="74">
        <f>SUM(D34:D38)</f>
        <v>0</v>
      </c>
      <c r="E33" s="74">
        <v>0</v>
      </c>
      <c r="F33" s="90" t="s">
        <v>150</v>
      </c>
      <c r="G33" s="78"/>
      <c r="H33" s="78"/>
    </row>
    <row r="34" spans="1:8" x14ac:dyDescent="0.2">
      <c r="A34" s="107" t="s">
        <v>148</v>
      </c>
      <c r="B34" s="108"/>
      <c r="C34" s="109"/>
      <c r="D34" s="121">
        <f t="shared" ref="D34:D39" si="2">B34-C34</f>
        <v>0</v>
      </c>
      <c r="E34" s="121">
        <v>0</v>
      </c>
      <c r="F34" s="90" t="s">
        <v>151</v>
      </c>
      <c r="G34" s="84"/>
      <c r="H34" s="84"/>
    </row>
    <row r="35" spans="1:8" x14ac:dyDescent="0.2">
      <c r="A35" s="77" t="s">
        <v>150</v>
      </c>
      <c r="B35" s="82"/>
      <c r="C35" s="122"/>
      <c r="D35" s="123">
        <f t="shared" si="2"/>
        <v>0</v>
      </c>
      <c r="E35" s="123">
        <v>0</v>
      </c>
      <c r="F35" s="90" t="s">
        <v>152</v>
      </c>
      <c r="G35" s="84"/>
      <c r="H35" s="84"/>
    </row>
    <row r="36" spans="1:8" x14ac:dyDescent="0.2">
      <c r="A36" s="77" t="s">
        <v>151</v>
      </c>
      <c r="B36" s="82"/>
      <c r="C36" s="122"/>
      <c r="D36" s="123">
        <f t="shared" si="2"/>
        <v>0</v>
      </c>
      <c r="E36" s="123">
        <v>0</v>
      </c>
      <c r="F36" s="90" t="s">
        <v>146</v>
      </c>
      <c r="G36" s="78"/>
      <c r="H36" s="78"/>
    </row>
    <row r="37" spans="1:8" x14ac:dyDescent="0.2">
      <c r="A37" s="77" t="s">
        <v>149</v>
      </c>
      <c r="B37" s="82"/>
      <c r="C37" s="122"/>
      <c r="D37" s="123">
        <f t="shared" si="2"/>
        <v>0</v>
      </c>
      <c r="E37" s="123">
        <v>0</v>
      </c>
      <c r="F37" s="124"/>
      <c r="G37" s="125"/>
      <c r="H37" s="125"/>
    </row>
    <row r="38" spans="1:8" ht="12.75" thickBot="1" x14ac:dyDescent="0.25">
      <c r="A38" s="111" t="s">
        <v>153</v>
      </c>
      <c r="B38" s="112"/>
      <c r="C38" s="113"/>
      <c r="D38" s="123">
        <f t="shared" si="2"/>
        <v>0</v>
      </c>
      <c r="E38" s="114">
        <v>0</v>
      </c>
      <c r="F38" s="124"/>
      <c r="G38" s="125"/>
      <c r="H38" s="125"/>
    </row>
    <row r="39" spans="1:8" ht="12.75" thickBot="1" x14ac:dyDescent="0.25">
      <c r="A39" s="71" t="s">
        <v>154</v>
      </c>
      <c r="B39" s="72"/>
      <c r="C39" s="73"/>
      <c r="D39" s="74">
        <f t="shared" si="2"/>
        <v>0</v>
      </c>
      <c r="E39" s="74">
        <v>0</v>
      </c>
      <c r="F39" s="124"/>
      <c r="G39" s="125"/>
      <c r="H39" s="125"/>
    </row>
    <row r="40" spans="1:8" ht="12.75" thickBot="1" x14ac:dyDescent="0.25">
      <c r="A40" s="71" t="s">
        <v>155</v>
      </c>
      <c r="B40" s="72">
        <f>SUM(B41:B45)</f>
        <v>0</v>
      </c>
      <c r="C40" s="73">
        <f>SUM(C41:C45)</f>
        <v>0</v>
      </c>
      <c r="D40" s="74">
        <f>SUM(D41:D45)</f>
        <v>0</v>
      </c>
      <c r="E40" s="74">
        <f>SUM(E41:E45)</f>
        <v>0</v>
      </c>
      <c r="F40" s="90"/>
      <c r="G40" s="126"/>
      <c r="H40" s="126"/>
    </row>
    <row r="41" spans="1:8" x14ac:dyDescent="0.2">
      <c r="A41" s="127" t="s">
        <v>156</v>
      </c>
      <c r="B41" s="128"/>
      <c r="C41" s="109"/>
      <c r="D41" s="121">
        <f>B41</f>
        <v>0</v>
      </c>
      <c r="E41" s="121"/>
      <c r="F41" s="124"/>
      <c r="G41" s="126"/>
      <c r="H41" s="126"/>
    </row>
    <row r="42" spans="1:8" x14ac:dyDescent="0.2">
      <c r="A42" s="129" t="s">
        <v>157</v>
      </c>
      <c r="B42" s="130"/>
      <c r="C42" s="122"/>
      <c r="D42" s="123">
        <f>B42</f>
        <v>0</v>
      </c>
      <c r="E42" s="123"/>
      <c r="F42" s="124"/>
      <c r="G42" s="126"/>
      <c r="H42" s="126"/>
    </row>
    <row r="43" spans="1:8" x14ac:dyDescent="0.2">
      <c r="A43" s="129" t="s">
        <v>158</v>
      </c>
      <c r="B43" s="130"/>
      <c r="C43" s="122"/>
      <c r="D43" s="123">
        <f t="shared" ref="D43:D44" si="3">B43</f>
        <v>0</v>
      </c>
      <c r="E43" s="123"/>
      <c r="F43" s="124"/>
      <c r="G43" s="126"/>
      <c r="H43" s="126"/>
    </row>
    <row r="44" spans="1:8" x14ac:dyDescent="0.2">
      <c r="A44" s="129" t="s">
        <v>159</v>
      </c>
      <c r="B44" s="82"/>
      <c r="C44" s="83"/>
      <c r="D44" s="123">
        <f t="shared" si="3"/>
        <v>0</v>
      </c>
      <c r="E44" s="123"/>
      <c r="F44" s="124"/>
      <c r="G44" s="125"/>
      <c r="H44" s="125"/>
    </row>
    <row r="45" spans="1:8" ht="12.75" thickBot="1" x14ac:dyDescent="0.25">
      <c r="A45" s="131" t="s">
        <v>160</v>
      </c>
      <c r="B45" s="112"/>
      <c r="C45" s="132"/>
      <c r="D45" s="114">
        <f>B45</f>
        <v>0</v>
      </c>
      <c r="E45" s="114">
        <v>0</v>
      </c>
      <c r="F45" s="133"/>
      <c r="G45" s="134"/>
      <c r="H45" s="134"/>
    </row>
    <row r="46" spans="1:8" ht="12.75" thickBot="1" x14ac:dyDescent="0.25">
      <c r="A46" s="98" t="s">
        <v>161</v>
      </c>
      <c r="B46" s="103">
        <f>B26+B29+B30+B33+B39+B40+B32</f>
        <v>0</v>
      </c>
      <c r="C46" s="103">
        <f>C26+C29+C30+C33+C39+C40+C32</f>
        <v>0</v>
      </c>
      <c r="D46" s="103">
        <f>D26+D29+D30+D33+D39+D40+D32</f>
        <v>0</v>
      </c>
      <c r="E46" s="103">
        <f>E26+E29+E30+E33+E39+E40+E32</f>
        <v>0</v>
      </c>
      <c r="F46" s="135" t="s">
        <v>162</v>
      </c>
      <c r="G46" s="99">
        <f>G26+G27+G28+G29+G30+G31</f>
        <v>0</v>
      </c>
      <c r="H46" s="99">
        <v>0</v>
      </c>
    </row>
    <row r="47" spans="1:8" ht="12.75" thickBot="1" x14ac:dyDescent="0.25">
      <c r="A47" s="136" t="s">
        <v>163</v>
      </c>
      <c r="B47" s="137"/>
      <c r="C47" s="138"/>
      <c r="D47" s="139">
        <f>B47-C47</f>
        <v>0</v>
      </c>
      <c r="E47" s="110">
        <v>0</v>
      </c>
      <c r="F47" s="140" t="s">
        <v>164</v>
      </c>
      <c r="G47" s="102"/>
      <c r="H47" s="102"/>
    </row>
    <row r="48" spans="1:8" ht="12.75" thickBot="1" x14ac:dyDescent="0.25">
      <c r="A48" s="98" t="s">
        <v>98</v>
      </c>
      <c r="B48" s="103">
        <f>B25+B46+B47</f>
        <v>0</v>
      </c>
      <c r="C48" s="104">
        <f>C25+C46+C47</f>
        <v>0</v>
      </c>
      <c r="D48" s="105">
        <f>D25+D46+D47</f>
        <v>0</v>
      </c>
      <c r="E48" s="105">
        <f>E25+E46+E47</f>
        <v>0</v>
      </c>
      <c r="F48" s="98" t="s">
        <v>98</v>
      </c>
      <c r="G48" s="99">
        <f>G22+G25+G46+G47</f>
        <v>0</v>
      </c>
      <c r="H48" s="99">
        <f>H22+H25+H46+H47</f>
        <v>0</v>
      </c>
    </row>
    <row r="50" spans="4:8" x14ac:dyDescent="0.2">
      <c r="D50" s="302"/>
      <c r="E50" s="302"/>
      <c r="G50" s="61">
        <f>G48-D48</f>
        <v>0</v>
      </c>
      <c r="H50" s="61">
        <f>H48-E48</f>
        <v>0</v>
      </c>
    </row>
    <row r="51" spans="4:8" x14ac:dyDescent="0.2">
      <c r="D51" s="302"/>
      <c r="E51" s="302"/>
    </row>
    <row r="55" spans="4:8" x14ac:dyDescent="0.2">
      <c r="D55" s="302"/>
      <c r="E55" s="302"/>
    </row>
  </sheetData>
  <mergeCells count="7">
    <mergeCell ref="A2:H2"/>
    <mergeCell ref="A3:H3"/>
    <mergeCell ref="B5:F5"/>
    <mergeCell ref="B7:D7"/>
    <mergeCell ref="E7:E8"/>
    <mergeCell ref="G7:G8"/>
    <mergeCell ref="H7:H8"/>
  </mergeCells>
  <pageMargins left="0.31496062992125984" right="0.31496062992125984" top="0.39370078740157483" bottom="0.39370078740157483" header="0.19685039370078741" footer="0.19685039370078741"/>
  <pageSetup paperSize="9" scale="84" firstPageNumber="22" orientation="landscape"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BE3EE-B788-4724-8422-F57BAC444B50}">
  <dimension ref="A1:E30"/>
  <sheetViews>
    <sheetView showGridLines="0" workbookViewId="0">
      <selection activeCell="E22" sqref="E22"/>
    </sheetView>
  </sheetViews>
  <sheetFormatPr baseColWidth="10" defaultRowHeight="15" x14ac:dyDescent="0.25"/>
  <cols>
    <col min="2" max="2" width="40" bestFit="1" customWidth="1"/>
  </cols>
  <sheetData>
    <row r="1" spans="1:5" ht="15" customHeight="1" x14ac:dyDescent="0.25">
      <c r="A1" s="1"/>
      <c r="B1" s="2"/>
      <c r="C1" s="310" t="s">
        <v>241</v>
      </c>
      <c r="D1" s="310" t="s">
        <v>242</v>
      </c>
      <c r="E1" s="310" t="s">
        <v>243</v>
      </c>
    </row>
    <row r="2" spans="1:5" x14ac:dyDescent="0.25">
      <c r="A2" s="2"/>
      <c r="B2" s="3" t="s">
        <v>165</v>
      </c>
      <c r="C2" s="310"/>
      <c r="D2" s="310"/>
      <c r="E2" s="310"/>
    </row>
    <row r="3" spans="1:5" ht="15" customHeight="1" x14ac:dyDescent="0.25">
      <c r="A3" s="313" t="s">
        <v>166</v>
      </c>
      <c r="B3" s="4" t="s">
        <v>167</v>
      </c>
      <c r="C3" s="5"/>
      <c r="D3" s="5"/>
      <c r="E3" s="5">
        <f>D3-C3</f>
        <v>0</v>
      </c>
    </row>
    <row r="4" spans="1:5" x14ac:dyDescent="0.25">
      <c r="A4" s="313"/>
      <c r="B4" s="4" t="s">
        <v>168</v>
      </c>
      <c r="C4" s="5"/>
      <c r="D4" s="5"/>
      <c r="E4" s="5">
        <f>D4-C4</f>
        <v>0</v>
      </c>
    </row>
    <row r="5" spans="1:5" x14ac:dyDescent="0.25">
      <c r="A5" s="313"/>
      <c r="B5" s="4" t="s">
        <v>169</v>
      </c>
      <c r="C5" s="5"/>
      <c r="D5" s="5"/>
      <c r="E5" s="5">
        <f>D5-C5</f>
        <v>0</v>
      </c>
    </row>
    <row r="6" spans="1:5" x14ac:dyDescent="0.25">
      <c r="A6" s="313"/>
      <c r="B6" s="4" t="s">
        <v>170</v>
      </c>
      <c r="C6" s="5"/>
      <c r="D6" s="5"/>
      <c r="E6" s="5">
        <f>D6-C6</f>
        <v>0</v>
      </c>
    </row>
    <row r="7" spans="1:5" x14ac:dyDescent="0.25">
      <c r="A7" s="313"/>
      <c r="B7" s="4" t="s">
        <v>171</v>
      </c>
      <c r="C7" s="5"/>
      <c r="D7" s="5"/>
      <c r="E7" s="5">
        <f>D7-C7</f>
        <v>0</v>
      </c>
    </row>
    <row r="8" spans="1:5" ht="16.5" customHeight="1" x14ac:dyDescent="0.25">
      <c r="A8" s="313"/>
      <c r="B8" s="6" t="s">
        <v>172</v>
      </c>
      <c r="C8" s="7">
        <f t="shared" ref="C8:E8" si="0">SUM(C3:C7)</f>
        <v>0</v>
      </c>
      <c r="D8" s="8">
        <f t="shared" si="0"/>
        <v>0</v>
      </c>
      <c r="E8" s="8">
        <f t="shared" si="0"/>
        <v>0</v>
      </c>
    </row>
    <row r="9" spans="1:5" x14ac:dyDescent="0.25">
      <c r="A9" s="9"/>
      <c r="B9" s="141"/>
      <c r="C9" s="10"/>
      <c r="D9" s="10"/>
      <c r="E9" s="10"/>
    </row>
    <row r="10" spans="1:5" ht="15" customHeight="1" x14ac:dyDescent="0.25">
      <c r="A10" s="311" t="s">
        <v>173</v>
      </c>
      <c r="B10" s="4" t="s">
        <v>174</v>
      </c>
      <c r="C10" s="5"/>
      <c r="D10" s="5"/>
      <c r="E10" s="5">
        <f>D10-C10</f>
        <v>0</v>
      </c>
    </row>
    <row r="11" spans="1:5" x14ac:dyDescent="0.25">
      <c r="A11" s="311"/>
      <c r="B11" s="4" t="s">
        <v>175</v>
      </c>
      <c r="C11" s="5"/>
      <c r="D11" s="5"/>
      <c r="E11" s="5">
        <f>D11-C11</f>
        <v>0</v>
      </c>
    </row>
    <row r="12" spans="1:5" x14ac:dyDescent="0.25">
      <c r="A12" s="311"/>
      <c r="B12" s="4" t="s">
        <v>244</v>
      </c>
      <c r="C12" s="5"/>
      <c r="D12" s="5"/>
      <c r="E12" s="5">
        <f>D12-C12</f>
        <v>0</v>
      </c>
    </row>
    <row r="13" spans="1:5" x14ac:dyDescent="0.25">
      <c r="A13" s="311"/>
      <c r="B13" s="4" t="s">
        <v>176</v>
      </c>
      <c r="C13" s="5"/>
      <c r="D13" s="5"/>
      <c r="E13" s="5">
        <f>D13-C13</f>
        <v>0</v>
      </c>
    </row>
    <row r="14" spans="1:5" x14ac:dyDescent="0.25">
      <c r="A14" s="311"/>
      <c r="B14" s="4" t="s">
        <v>177</v>
      </c>
      <c r="C14" s="5"/>
      <c r="D14" s="5"/>
      <c r="E14" s="5">
        <f>D14-C14</f>
        <v>0</v>
      </c>
    </row>
    <row r="15" spans="1:5" ht="16.5" customHeight="1" x14ac:dyDescent="0.25">
      <c r="A15" s="311"/>
      <c r="B15" s="6" t="s">
        <v>172</v>
      </c>
      <c r="C15" s="7">
        <f t="shared" ref="C15:E15" si="1">SUM(C10:C14)</f>
        <v>0</v>
      </c>
      <c r="D15" s="7">
        <f t="shared" si="1"/>
        <v>0</v>
      </c>
      <c r="E15" s="7">
        <f t="shared" si="1"/>
        <v>0</v>
      </c>
    </row>
    <row r="16" spans="1:5" x14ac:dyDescent="0.25">
      <c r="A16" s="9"/>
      <c r="B16" s="141"/>
      <c r="C16" s="10"/>
      <c r="D16" s="10"/>
      <c r="E16" s="10"/>
    </row>
    <row r="17" spans="1:5" ht="15" customHeight="1" x14ac:dyDescent="0.25">
      <c r="A17" s="312" t="s">
        <v>178</v>
      </c>
      <c r="B17" s="4" t="s">
        <v>179</v>
      </c>
      <c r="C17" s="5"/>
      <c r="D17" s="5"/>
      <c r="E17" s="5">
        <f t="shared" ref="E17:E22" si="2">D17-C17</f>
        <v>0</v>
      </c>
    </row>
    <row r="18" spans="1:5" x14ac:dyDescent="0.25">
      <c r="A18" s="312"/>
      <c r="B18" s="4" t="s">
        <v>180</v>
      </c>
      <c r="C18" s="5"/>
      <c r="D18" s="5"/>
      <c r="E18" s="5">
        <f t="shared" si="2"/>
        <v>0</v>
      </c>
    </row>
    <row r="19" spans="1:5" x14ac:dyDescent="0.25">
      <c r="A19" s="312"/>
      <c r="B19" s="4" t="s">
        <v>181</v>
      </c>
      <c r="C19" s="5"/>
      <c r="D19" s="5"/>
      <c r="E19" s="5">
        <f t="shared" si="2"/>
        <v>0</v>
      </c>
    </row>
    <row r="20" spans="1:5" x14ac:dyDescent="0.25">
      <c r="A20" s="312"/>
      <c r="B20" s="4" t="s">
        <v>182</v>
      </c>
      <c r="C20" s="5"/>
      <c r="D20" s="5"/>
      <c r="E20" s="5">
        <f t="shared" si="2"/>
        <v>0</v>
      </c>
    </row>
    <row r="21" spans="1:5" x14ac:dyDescent="0.25">
      <c r="A21" s="312"/>
      <c r="B21" s="4" t="s">
        <v>183</v>
      </c>
      <c r="C21" s="5"/>
      <c r="D21" s="5"/>
      <c r="E21" s="5">
        <f t="shared" si="2"/>
        <v>0</v>
      </c>
    </row>
    <row r="22" spans="1:5" x14ac:dyDescent="0.25">
      <c r="A22" s="312"/>
      <c r="B22" s="4" t="s">
        <v>184</v>
      </c>
      <c r="C22" s="5"/>
      <c r="D22" s="5"/>
      <c r="E22" s="5">
        <f t="shared" si="2"/>
        <v>0</v>
      </c>
    </row>
    <row r="23" spans="1:5" ht="15" customHeight="1" x14ac:dyDescent="0.25">
      <c r="A23" s="312"/>
      <c r="B23" s="6" t="s">
        <v>172</v>
      </c>
      <c r="C23" s="7">
        <f t="shared" ref="C23:E23" si="3">SUM(C17:C22)</f>
        <v>0</v>
      </c>
      <c r="D23" s="7">
        <f t="shared" si="3"/>
        <v>0</v>
      </c>
      <c r="E23" s="7">
        <f t="shared" si="3"/>
        <v>0</v>
      </c>
    </row>
    <row r="24" spans="1:5" x14ac:dyDescent="0.25">
      <c r="A24" s="9"/>
      <c r="B24" s="9"/>
      <c r="C24" s="11"/>
      <c r="D24" s="11"/>
      <c r="E24" s="11"/>
    </row>
    <row r="25" spans="1:5" ht="15.75" customHeight="1" x14ac:dyDescent="0.25">
      <c r="A25" s="313" t="s">
        <v>185</v>
      </c>
      <c r="B25" s="12" t="s">
        <v>186</v>
      </c>
      <c r="C25" s="5"/>
      <c r="D25" s="5"/>
      <c r="E25" s="5">
        <f>D25-C25</f>
        <v>0</v>
      </c>
    </row>
    <row r="26" spans="1:5" ht="15.75" customHeight="1" x14ac:dyDescent="0.25">
      <c r="A26" s="313"/>
      <c r="B26" s="12" t="s">
        <v>187</v>
      </c>
      <c r="C26" s="5"/>
      <c r="D26" s="5"/>
      <c r="E26" s="5">
        <f>D26-C26</f>
        <v>0</v>
      </c>
    </row>
    <row r="27" spans="1:5" ht="15.75" customHeight="1" x14ac:dyDescent="0.25">
      <c r="A27" s="313"/>
      <c r="B27" s="6" t="s">
        <v>172</v>
      </c>
      <c r="C27" s="7">
        <f>SUM(C25:C26)</f>
        <v>0</v>
      </c>
      <c r="D27" s="7">
        <f>SUM(D25:D26)</f>
        <v>0</v>
      </c>
      <c r="E27" s="7">
        <f>SUM(E25:E26)</f>
        <v>0</v>
      </c>
    </row>
    <row r="28" spans="1:5" x14ac:dyDescent="0.25">
      <c r="A28" s="9"/>
      <c r="B28" s="141"/>
      <c r="C28" s="10"/>
      <c r="D28" s="10"/>
      <c r="E28" s="10"/>
    </row>
    <row r="29" spans="1:5" x14ac:dyDescent="0.25">
      <c r="A29" s="9"/>
      <c r="B29" s="141"/>
      <c r="C29" s="10"/>
      <c r="D29" s="10"/>
      <c r="E29" s="10"/>
    </row>
    <row r="30" spans="1:5" ht="15.75" x14ac:dyDescent="0.25">
      <c r="A30" s="314" t="s">
        <v>188</v>
      </c>
      <c r="B30" s="314"/>
      <c r="C30" s="13">
        <f>SUM(C23,C15,C27,C8)</f>
        <v>0</v>
      </c>
      <c r="D30" s="13">
        <f>SUM(D23,D15,D27,D8)</f>
        <v>0</v>
      </c>
      <c r="E30" s="13">
        <f>SUM(E23,E15,E27,E8)</f>
        <v>0</v>
      </c>
    </row>
  </sheetData>
  <mergeCells count="8">
    <mergeCell ref="C1:C2"/>
    <mergeCell ref="D1:D2"/>
    <mergeCell ref="E1:E2"/>
    <mergeCell ref="A30:B30"/>
    <mergeCell ref="A3:A8"/>
    <mergeCell ref="A10:A15"/>
    <mergeCell ref="A17:A23"/>
    <mergeCell ref="A25:A2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D2F82-7C09-41F1-8E4F-0FA08829697F}">
  <sheetPr>
    <pageSetUpPr fitToPage="1"/>
  </sheetPr>
  <dimension ref="A2:F14"/>
  <sheetViews>
    <sheetView showGridLines="0" zoomScaleNormal="100" workbookViewId="0">
      <selection activeCell="A35" sqref="A35"/>
    </sheetView>
  </sheetViews>
  <sheetFormatPr baseColWidth="10" defaultRowHeight="15" x14ac:dyDescent="0.25"/>
  <cols>
    <col min="1" max="1" width="63.5703125" customWidth="1"/>
    <col min="2" max="2" width="45.85546875" customWidth="1"/>
    <col min="3" max="3" width="35.85546875" customWidth="1"/>
  </cols>
  <sheetData>
    <row r="2" spans="1:6" ht="37.5" x14ac:dyDescent="0.5">
      <c r="A2" s="21" t="s">
        <v>206</v>
      </c>
      <c r="B2" s="303" t="s">
        <v>205</v>
      </c>
      <c r="C2" s="303"/>
      <c r="F2" s="14"/>
    </row>
    <row r="11" spans="1:6" ht="21" customHeight="1" x14ac:dyDescent="0.6">
      <c r="B11" s="20"/>
      <c r="C11" s="15"/>
    </row>
    <row r="12" spans="1:6" ht="42.75" x14ac:dyDescent="0.8">
      <c r="B12" s="48" t="s">
        <v>194</v>
      </c>
      <c r="C12" s="15"/>
    </row>
    <row r="13" spans="1:6" ht="16.5" x14ac:dyDescent="0.3">
      <c r="B13" s="15"/>
      <c r="C13" s="15"/>
    </row>
    <row r="14" spans="1:6" ht="37.5" x14ac:dyDescent="0.7">
      <c r="B14" s="45" t="s">
        <v>195</v>
      </c>
      <c r="C14" s="49" t="s">
        <v>201</v>
      </c>
    </row>
  </sheetData>
  <mergeCells count="1">
    <mergeCell ref="B2:C2"/>
  </mergeCells>
  <pageMargins left="0.70866141732283472" right="0.70866141732283472" top="0.74803149606299213" bottom="0.74803149606299213" header="0.31496062992125984" footer="0.31496062992125984"/>
  <pageSetup paperSize="9" scale="9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7E22-5367-4EAB-8302-E70089FBEE60}">
  <sheetPr>
    <pageSetUpPr fitToPage="1"/>
  </sheetPr>
  <dimension ref="B1:B12"/>
  <sheetViews>
    <sheetView showGridLines="0" zoomScaleNormal="100" workbookViewId="0">
      <selection activeCell="B15" sqref="B15"/>
    </sheetView>
  </sheetViews>
  <sheetFormatPr baseColWidth="10" defaultRowHeight="15" x14ac:dyDescent="0.25"/>
  <cols>
    <col min="1" max="1" width="1.28515625" customWidth="1"/>
    <col min="2" max="2" width="90.5703125" customWidth="1"/>
    <col min="9" max="9" width="17.140625" customWidth="1"/>
    <col min="10" max="10" width="25.7109375" customWidth="1"/>
    <col min="11" max="11" width="22.140625" customWidth="1"/>
    <col min="12" max="12" width="29.7109375" customWidth="1"/>
  </cols>
  <sheetData>
    <row r="1" spans="2:2" ht="41.25" x14ac:dyDescent="0.75">
      <c r="B1" s="16" t="s">
        <v>223</v>
      </c>
    </row>
    <row r="2" spans="2:2" ht="18" customHeight="1" x14ac:dyDescent="0.75">
      <c r="B2" s="16"/>
    </row>
    <row r="4" spans="2:2" ht="21" x14ac:dyDescent="0.25">
      <c r="B4" s="17" t="s">
        <v>196</v>
      </c>
    </row>
    <row r="5" spans="2:2" ht="21" x14ac:dyDescent="0.4">
      <c r="B5" s="18"/>
    </row>
    <row r="6" spans="2:2" ht="42" x14ac:dyDescent="0.25">
      <c r="B6" s="17" t="s">
        <v>197</v>
      </c>
    </row>
    <row r="7" spans="2:2" ht="21" x14ac:dyDescent="0.4">
      <c r="B7" s="18"/>
    </row>
    <row r="8" spans="2:2" ht="63" x14ac:dyDescent="0.25">
      <c r="B8" s="17" t="s">
        <v>198</v>
      </c>
    </row>
    <row r="9" spans="2:2" ht="21" x14ac:dyDescent="0.4">
      <c r="B9" s="18"/>
    </row>
    <row r="10" spans="2:2" ht="84" x14ac:dyDescent="0.25">
      <c r="B10" s="17" t="s">
        <v>199</v>
      </c>
    </row>
    <row r="11" spans="2:2" ht="21" x14ac:dyDescent="0.4">
      <c r="B11" s="18"/>
    </row>
    <row r="12" spans="2:2" ht="84" x14ac:dyDescent="0.25">
      <c r="B12" s="17" t="s">
        <v>200</v>
      </c>
    </row>
  </sheetData>
  <pageMargins left="0.23622047244094491" right="0.23622047244094491" top="0.74803149606299213" bottom="0.74803149606299213" header="0.31496062992125984" footer="0.31496062992125984"/>
  <pageSetup paperSize="9"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E18B-998A-4AD1-9057-9C43F714BD97}">
  <sheetPr>
    <pageSetUpPr fitToPage="1"/>
  </sheetPr>
  <dimension ref="B1:P32"/>
  <sheetViews>
    <sheetView showGridLines="0" zoomScaleNormal="100" workbookViewId="0">
      <selection activeCell="D9" sqref="D9"/>
    </sheetView>
  </sheetViews>
  <sheetFormatPr baseColWidth="10" defaultRowHeight="15" x14ac:dyDescent="0.25"/>
  <cols>
    <col min="1" max="1" width="1.140625" customWidth="1"/>
    <col min="2" max="2" width="36.7109375" customWidth="1"/>
    <col min="3" max="3" width="18" customWidth="1"/>
    <col min="4" max="6" width="16.7109375" customWidth="1"/>
    <col min="7" max="7" width="3.140625" customWidth="1"/>
    <col min="8" max="8" width="4.140625" customWidth="1"/>
  </cols>
  <sheetData>
    <row r="1" spans="2:16" ht="40.5" customHeight="1" x14ac:dyDescent="0.75">
      <c r="B1" s="16" t="s">
        <v>227</v>
      </c>
      <c r="C1" s="16"/>
    </row>
    <row r="2" spans="2:16" ht="15.75" customHeight="1" thickBot="1" x14ac:dyDescent="0.8">
      <c r="B2" s="16"/>
      <c r="C2" s="16"/>
    </row>
    <row r="3" spans="2:16" ht="27.75" customHeight="1" x14ac:dyDescent="0.3">
      <c r="B3" s="308"/>
      <c r="C3" s="309"/>
      <c r="D3" s="22">
        <f>'11-Compte de résultat'!C8</f>
        <v>2025</v>
      </c>
      <c r="E3" s="22" t="s">
        <v>189</v>
      </c>
      <c r="F3" s="23">
        <f>D3-1</f>
        <v>2024</v>
      </c>
      <c r="G3" s="15"/>
      <c r="H3" s="15"/>
    </row>
    <row r="4" spans="2:16" ht="37.5" customHeight="1" x14ac:dyDescent="0.3">
      <c r="B4" s="304" t="s">
        <v>190</v>
      </c>
      <c r="C4" s="305"/>
      <c r="D4" s="26">
        <f>'11-Compte de résultat'!C9+'11-Compte de résultat'!C22+'11-Compte de résultat'!C33</f>
        <v>0</v>
      </c>
      <c r="E4" s="26"/>
      <c r="F4" s="26">
        <f>'11-Compte de résultat'!D9+'11-Compte de résultat'!D22+'11-Compte de résultat'!D33</f>
        <v>0</v>
      </c>
      <c r="G4" s="15"/>
      <c r="H4" s="15"/>
    </row>
    <row r="5" spans="2:16" ht="37.5" customHeight="1" x14ac:dyDescent="0.3">
      <c r="B5" s="304" t="s">
        <v>60</v>
      </c>
      <c r="C5" s="305"/>
      <c r="D5" s="26">
        <f>'11-Compte de résultat'!C43</f>
        <v>0</v>
      </c>
      <c r="E5" s="26"/>
      <c r="F5" s="26">
        <f>+'11-Compte de résultat'!D42</f>
        <v>0</v>
      </c>
      <c r="G5" s="15"/>
      <c r="H5" s="15"/>
    </row>
    <row r="6" spans="2:16" ht="37.5" customHeight="1" x14ac:dyDescent="0.4">
      <c r="B6" s="304" t="s">
        <v>64</v>
      </c>
      <c r="C6" s="305"/>
      <c r="D6" s="26">
        <f>'11-Compte de résultat'!C45</f>
        <v>0</v>
      </c>
      <c r="E6" s="26"/>
      <c r="F6" s="26">
        <f>'11-Compte de résultat'!D45</f>
        <v>0</v>
      </c>
      <c r="G6" s="15"/>
      <c r="H6" s="30" t="s">
        <v>202</v>
      </c>
      <c r="I6" s="30"/>
      <c r="J6" s="31"/>
      <c r="K6" s="32"/>
      <c r="L6" s="32"/>
      <c r="M6" s="31"/>
      <c r="N6" s="31"/>
      <c r="O6" s="31"/>
      <c r="P6" s="38"/>
    </row>
    <row r="7" spans="2:16" ht="37.5" customHeight="1" x14ac:dyDescent="0.4">
      <c r="B7" s="304" t="s">
        <v>213</v>
      </c>
      <c r="C7" s="305"/>
      <c r="D7" s="26">
        <f>'11-Compte de résultat'!C52</f>
        <v>0</v>
      </c>
      <c r="E7" s="26"/>
      <c r="F7" s="26">
        <f>'11-Compte de résultat'!D52</f>
        <v>0</v>
      </c>
      <c r="G7" s="15"/>
      <c r="H7" s="33" t="s">
        <v>203</v>
      </c>
      <c r="I7" s="32" t="s">
        <v>204</v>
      </c>
      <c r="J7" s="31"/>
      <c r="K7" s="32"/>
      <c r="L7" s="32"/>
      <c r="M7" s="31"/>
      <c r="N7" s="31"/>
      <c r="O7" s="31"/>
      <c r="P7" s="38"/>
    </row>
    <row r="8" spans="2:16" ht="37.5" customHeight="1" x14ac:dyDescent="0.4">
      <c r="B8" s="304" t="s">
        <v>84</v>
      </c>
      <c r="C8" s="305"/>
      <c r="D8" s="26">
        <f>'11-Compte de résultat'!C65</f>
        <v>0</v>
      </c>
      <c r="E8" s="26"/>
      <c r="F8" s="26">
        <f>'11-Compte de résultat'!D65</f>
        <v>0</v>
      </c>
      <c r="G8" s="15"/>
      <c r="H8" s="33" t="s">
        <v>203</v>
      </c>
      <c r="I8" s="32" t="s">
        <v>204</v>
      </c>
      <c r="J8" s="31"/>
      <c r="K8" s="32"/>
      <c r="L8" s="32"/>
      <c r="M8" s="31"/>
      <c r="N8" s="31"/>
      <c r="O8" s="31"/>
      <c r="P8" s="38"/>
    </row>
    <row r="9" spans="2:16" ht="37.5" customHeight="1" x14ac:dyDescent="0.4">
      <c r="B9" s="304" t="s">
        <v>191</v>
      </c>
      <c r="C9" s="305"/>
      <c r="D9" s="26">
        <f>'11-Compte de résultat'!C69</f>
        <v>0</v>
      </c>
      <c r="E9" s="26"/>
      <c r="F9" s="26">
        <f>'11-Compte de résultat'!D69</f>
        <v>0</v>
      </c>
      <c r="G9" s="15"/>
      <c r="H9" s="33" t="s">
        <v>203</v>
      </c>
      <c r="I9" s="32" t="s">
        <v>204</v>
      </c>
      <c r="J9" s="31"/>
      <c r="K9" s="32"/>
      <c r="L9" s="32"/>
      <c r="M9" s="31"/>
      <c r="N9" s="31"/>
      <c r="O9" s="31"/>
      <c r="P9" s="38"/>
    </row>
    <row r="10" spans="2:16" ht="24.75" customHeight="1" thickBot="1" x14ac:dyDescent="0.45">
      <c r="B10" s="306" t="s">
        <v>192</v>
      </c>
      <c r="C10" s="307"/>
      <c r="D10" s="28">
        <f>SUM(D4:D9)</f>
        <v>0</v>
      </c>
      <c r="E10" s="28">
        <f>SUM(E4:E9)</f>
        <v>0</v>
      </c>
      <c r="F10" s="29">
        <f t="shared" ref="F10" si="0">SUM(F4:F9)</f>
        <v>0</v>
      </c>
      <c r="G10" s="15"/>
      <c r="H10" s="33" t="s">
        <v>203</v>
      </c>
      <c r="I10" s="32" t="s">
        <v>204</v>
      </c>
      <c r="J10" s="32"/>
      <c r="K10" s="32"/>
      <c r="L10" s="32"/>
      <c r="M10" s="31"/>
      <c r="N10" s="31"/>
      <c r="O10" s="31"/>
      <c r="P10" s="38"/>
    </row>
    <row r="11" spans="2:16" ht="16.5" x14ac:dyDescent="0.3">
      <c r="B11" s="15"/>
      <c r="C11" s="15"/>
      <c r="D11" s="15"/>
      <c r="E11" s="15"/>
      <c r="F11" s="15"/>
      <c r="G11" s="15"/>
      <c r="H11" s="15"/>
    </row>
    <row r="12" spans="2:16" ht="18" x14ac:dyDescent="0.3">
      <c r="B12" s="19"/>
      <c r="C12" s="19"/>
      <c r="D12" s="19"/>
      <c r="F12" s="15"/>
      <c r="G12" s="15"/>
      <c r="H12" s="15"/>
    </row>
    <row r="13" spans="2:16" ht="21" x14ac:dyDescent="0.4">
      <c r="B13" s="15"/>
      <c r="H13" s="32"/>
    </row>
    <row r="14" spans="2:16" ht="26.25" customHeight="1" x14ac:dyDescent="0.4">
      <c r="B14" s="15"/>
      <c r="H14" s="32"/>
    </row>
    <row r="15" spans="2:16" ht="26.25" customHeight="1" x14ac:dyDescent="0.4">
      <c r="B15" s="15"/>
      <c r="H15" s="32"/>
    </row>
    <row r="16" spans="2:16" ht="26.25" customHeight="1" x14ac:dyDescent="0.4">
      <c r="B16" s="15"/>
      <c r="H16" s="32"/>
    </row>
    <row r="17" spans="2:8" ht="26.25" customHeight="1" x14ac:dyDescent="0.4">
      <c r="B17" s="15"/>
      <c r="H17" s="32"/>
    </row>
    <row r="18" spans="2:8" ht="21" x14ac:dyDescent="0.4">
      <c r="B18" s="15"/>
      <c r="C18" s="32"/>
      <c r="D18" s="32"/>
      <c r="E18" s="32"/>
      <c r="F18" s="32"/>
      <c r="G18" s="32"/>
      <c r="H18" s="32"/>
    </row>
    <row r="19" spans="2:8" ht="16.5" x14ac:dyDescent="0.3">
      <c r="B19" s="15"/>
      <c r="C19" s="15"/>
      <c r="D19" s="15"/>
      <c r="E19" s="15"/>
      <c r="F19" s="15"/>
      <c r="G19" s="15"/>
      <c r="H19" s="15"/>
    </row>
    <row r="20" spans="2:8" ht="16.5" x14ac:dyDescent="0.3">
      <c r="B20" s="15"/>
      <c r="C20" s="15"/>
      <c r="D20" s="15"/>
      <c r="E20" s="15"/>
      <c r="F20" s="15"/>
      <c r="G20" s="15"/>
      <c r="H20" s="15"/>
    </row>
    <row r="21" spans="2:8" ht="16.5" x14ac:dyDescent="0.3">
      <c r="B21" s="15"/>
      <c r="C21" s="15"/>
      <c r="D21" s="15"/>
      <c r="E21" s="15"/>
      <c r="F21" s="15"/>
      <c r="G21" s="15"/>
      <c r="H21" s="15"/>
    </row>
    <row r="22" spans="2:8" ht="16.5" x14ac:dyDescent="0.3">
      <c r="B22" s="15"/>
      <c r="C22" s="15"/>
      <c r="D22" s="15"/>
      <c r="E22" s="15"/>
      <c r="F22" s="15"/>
      <c r="G22" s="15"/>
      <c r="H22" s="15"/>
    </row>
    <row r="23" spans="2:8" ht="16.5" x14ac:dyDescent="0.3">
      <c r="B23" s="15"/>
      <c r="C23" s="15"/>
      <c r="D23" s="15"/>
      <c r="E23" s="15"/>
      <c r="F23" s="15"/>
      <c r="G23" s="15"/>
      <c r="H23" s="15"/>
    </row>
    <row r="24" spans="2:8" ht="16.5" x14ac:dyDescent="0.3">
      <c r="B24" s="15"/>
      <c r="C24" s="15"/>
      <c r="D24" s="15"/>
      <c r="E24" s="15"/>
      <c r="F24" s="15"/>
      <c r="G24" s="15"/>
      <c r="H24" s="15"/>
    </row>
    <row r="25" spans="2:8" ht="16.5" x14ac:dyDescent="0.3">
      <c r="B25" s="15"/>
      <c r="C25" s="15"/>
      <c r="D25" s="15"/>
      <c r="E25" s="15"/>
      <c r="F25" s="15"/>
      <c r="G25" s="15"/>
      <c r="H25" s="15"/>
    </row>
    <row r="26" spans="2:8" ht="16.5" x14ac:dyDescent="0.3">
      <c r="B26" s="15"/>
      <c r="C26" s="15"/>
      <c r="D26" s="15"/>
      <c r="E26" s="15"/>
      <c r="F26" s="15"/>
      <c r="G26" s="15"/>
      <c r="H26" s="15"/>
    </row>
    <row r="27" spans="2:8" ht="16.5" x14ac:dyDescent="0.3">
      <c r="B27" s="15"/>
      <c r="C27" s="15"/>
      <c r="D27" s="15"/>
      <c r="E27" s="15"/>
      <c r="F27" s="15"/>
      <c r="G27" s="15"/>
      <c r="H27" s="15"/>
    </row>
    <row r="28" spans="2:8" ht="16.5" x14ac:dyDescent="0.3">
      <c r="B28" s="15"/>
      <c r="C28" s="15"/>
      <c r="D28" s="15"/>
      <c r="E28" s="15"/>
      <c r="F28" s="15"/>
      <c r="G28" s="15"/>
      <c r="H28" s="15"/>
    </row>
    <row r="29" spans="2:8" ht="16.5" x14ac:dyDescent="0.3">
      <c r="B29" s="15"/>
      <c r="C29" s="15"/>
      <c r="D29" s="15"/>
      <c r="E29" s="15"/>
      <c r="F29" s="15"/>
      <c r="G29" s="15"/>
      <c r="H29" s="15"/>
    </row>
    <row r="30" spans="2:8" ht="16.5" x14ac:dyDescent="0.3">
      <c r="B30" s="15"/>
      <c r="C30" s="15"/>
      <c r="D30" s="15"/>
      <c r="E30" s="15"/>
      <c r="F30" s="15"/>
      <c r="G30" s="15"/>
      <c r="H30" s="15"/>
    </row>
    <row r="31" spans="2:8" ht="16.5" x14ac:dyDescent="0.3">
      <c r="B31" s="15"/>
      <c r="C31" s="15"/>
      <c r="D31" s="15"/>
      <c r="E31" s="15"/>
      <c r="F31" s="15"/>
      <c r="G31" s="15"/>
      <c r="H31" s="15"/>
    </row>
    <row r="32" spans="2:8" ht="16.5" x14ac:dyDescent="0.3">
      <c r="B32" s="15"/>
      <c r="C32" s="15"/>
      <c r="D32" s="15"/>
      <c r="E32" s="15"/>
      <c r="F32" s="15"/>
      <c r="G32" s="15"/>
      <c r="H32" s="15"/>
    </row>
  </sheetData>
  <mergeCells count="8">
    <mergeCell ref="B9:C9"/>
    <mergeCell ref="B10:C10"/>
    <mergeCell ref="B3:C3"/>
    <mergeCell ref="B4:C4"/>
    <mergeCell ref="B5:C5"/>
    <mergeCell ref="B6:C6"/>
    <mergeCell ref="B7:C7"/>
    <mergeCell ref="B8:C8"/>
  </mergeCells>
  <pageMargins left="0.23622047244094491" right="0.23622047244094491" top="0.74803149606299213" bottom="0.74803149606299213" header="0.31496062992125984" footer="0.31496062992125984"/>
  <pageSetup paperSize="9" scale="74" orientation="landscape" r:id="rId1"/>
  <headerFoot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1A9E5-5721-46EA-8E09-F1323BA6BE46}">
  <sheetPr>
    <pageSetUpPr fitToPage="1"/>
  </sheetPr>
  <dimension ref="B1:O17"/>
  <sheetViews>
    <sheetView showGridLines="0" workbookViewId="0">
      <selection activeCell="D10" sqref="D10"/>
    </sheetView>
  </sheetViews>
  <sheetFormatPr baseColWidth="10" defaultColWidth="11.42578125" defaultRowHeight="16.5" x14ac:dyDescent="0.3"/>
  <cols>
    <col min="1" max="1" width="1.28515625" style="15" customWidth="1"/>
    <col min="2" max="2" width="42.140625" style="15" customWidth="1"/>
    <col min="3" max="3" width="10.140625" style="15" customWidth="1"/>
    <col min="4" max="6" width="17.28515625" style="15" customWidth="1"/>
    <col min="7" max="7" width="2.5703125" style="15" customWidth="1"/>
    <col min="8" max="8" width="5.5703125" style="15" customWidth="1"/>
    <col min="9" max="16384" width="11.42578125" style="15"/>
  </cols>
  <sheetData>
    <row r="1" spans="2:15" ht="39.75" customHeight="1" x14ac:dyDescent="0.75">
      <c r="B1" s="16" t="s">
        <v>228</v>
      </c>
      <c r="C1" s="16"/>
    </row>
    <row r="2" spans="2:15" ht="19.5" customHeight="1" thickBot="1" x14ac:dyDescent="0.8">
      <c r="B2" s="16"/>
      <c r="C2" s="16"/>
    </row>
    <row r="3" spans="2:15" ht="27.75" customHeight="1" x14ac:dyDescent="0.4">
      <c r="B3" s="308"/>
      <c r="C3" s="309"/>
      <c r="D3" s="22">
        <f>'11-Compte de résultat'!C8</f>
        <v>2025</v>
      </c>
      <c r="E3" s="22" t="s">
        <v>189</v>
      </c>
      <c r="F3" s="23">
        <f>D3-1</f>
        <v>2024</v>
      </c>
      <c r="K3" s="32"/>
      <c r="L3" s="32"/>
    </row>
    <row r="4" spans="2:15" ht="33" customHeight="1" x14ac:dyDescent="0.4">
      <c r="B4" s="304" t="s">
        <v>193</v>
      </c>
      <c r="C4" s="305"/>
      <c r="D4" s="26">
        <f>'11-Compte de résultat'!G9</f>
        <v>0</v>
      </c>
      <c r="E4" s="26"/>
      <c r="F4" s="27">
        <f>'11-Compte de résultat'!H9</f>
        <v>0</v>
      </c>
      <c r="K4" s="32"/>
    </row>
    <row r="5" spans="2:15" ht="33" customHeight="1" x14ac:dyDescent="0.3">
      <c r="B5" s="304" t="s">
        <v>27</v>
      </c>
      <c r="C5" s="305"/>
      <c r="D5" s="26">
        <f>'11-Compte de résultat'!G22</f>
        <v>0</v>
      </c>
      <c r="E5" s="26"/>
      <c r="F5" s="27">
        <f>'11-Compte de résultat'!H22</f>
        <v>0</v>
      </c>
    </row>
    <row r="6" spans="2:15" ht="33" customHeight="1" x14ac:dyDescent="0.4">
      <c r="B6" s="304" t="s">
        <v>220</v>
      </c>
      <c r="C6" s="305"/>
      <c r="D6" s="26">
        <f>'11-Compte de résultat'!G43</f>
        <v>0</v>
      </c>
      <c r="E6" s="26"/>
      <c r="F6" s="27">
        <f>'11-Compte de résultat'!H43</f>
        <v>0</v>
      </c>
      <c r="H6" s="30" t="s">
        <v>202</v>
      </c>
      <c r="I6" s="30"/>
      <c r="J6" s="32"/>
      <c r="K6" s="32"/>
      <c r="L6" s="32"/>
      <c r="M6" s="32"/>
      <c r="N6" s="32"/>
      <c r="O6" s="32"/>
    </row>
    <row r="7" spans="2:15" ht="33" customHeight="1" x14ac:dyDescent="0.4">
      <c r="B7" s="304" t="s">
        <v>82</v>
      </c>
      <c r="C7" s="305"/>
      <c r="D7" s="26">
        <f>'11-Compte de résultat'!G61</f>
        <v>0</v>
      </c>
      <c r="E7" s="26"/>
      <c r="F7" s="27">
        <f>'11-Compte de résultat'!H61</f>
        <v>0</v>
      </c>
      <c r="H7" s="33" t="s">
        <v>203</v>
      </c>
      <c r="I7" s="32" t="s">
        <v>204</v>
      </c>
      <c r="J7" s="32"/>
      <c r="K7" s="32"/>
      <c r="L7" s="32"/>
      <c r="M7" s="32"/>
      <c r="N7" s="32"/>
      <c r="O7" s="32"/>
    </row>
    <row r="8" spans="2:15" ht="33" customHeight="1" x14ac:dyDescent="0.4">
      <c r="B8" s="304" t="s">
        <v>85</v>
      </c>
      <c r="C8" s="305"/>
      <c r="D8" s="26">
        <f>'11-Compte de résultat'!G67</f>
        <v>0</v>
      </c>
      <c r="E8" s="26"/>
      <c r="F8" s="27">
        <f>'11-Compte de résultat'!H67</f>
        <v>0</v>
      </c>
      <c r="H8" s="33" t="s">
        <v>203</v>
      </c>
      <c r="I8" s="32" t="s">
        <v>204</v>
      </c>
      <c r="J8" s="32"/>
      <c r="K8" s="32"/>
      <c r="L8" s="32"/>
      <c r="M8" s="32"/>
      <c r="N8" s="32"/>
      <c r="O8" s="32"/>
    </row>
    <row r="9" spans="2:15" ht="33" customHeight="1" x14ac:dyDescent="0.4">
      <c r="B9" s="304" t="s">
        <v>87</v>
      </c>
      <c r="C9" s="305"/>
      <c r="D9" s="26">
        <f>'11-Compte de résultat'!G69</f>
        <v>0</v>
      </c>
      <c r="E9" s="26"/>
      <c r="F9" s="27">
        <f>'11-Compte de résultat'!H69</f>
        <v>0</v>
      </c>
      <c r="H9" s="33" t="s">
        <v>203</v>
      </c>
      <c r="I9" s="32" t="s">
        <v>204</v>
      </c>
      <c r="J9" s="32"/>
      <c r="K9" s="32"/>
      <c r="L9" s="32"/>
      <c r="M9" s="32"/>
      <c r="N9" s="32"/>
      <c r="O9" s="32"/>
    </row>
    <row r="10" spans="2:15" ht="24.75" customHeight="1" thickBot="1" x14ac:dyDescent="0.45">
      <c r="B10" s="306" t="s">
        <v>192</v>
      </c>
      <c r="C10" s="307"/>
      <c r="D10" s="28">
        <f>SUM(D4:D9)</f>
        <v>0</v>
      </c>
      <c r="E10" s="28">
        <f>SUM(E4:E9)</f>
        <v>0</v>
      </c>
      <c r="F10" s="29">
        <f>SUM(F4:F9)</f>
        <v>0</v>
      </c>
      <c r="H10" s="33" t="s">
        <v>203</v>
      </c>
      <c r="I10" s="32" t="s">
        <v>204</v>
      </c>
      <c r="J10" s="32"/>
      <c r="K10" s="32"/>
      <c r="L10" s="32"/>
      <c r="M10" s="32"/>
      <c r="N10" s="32"/>
      <c r="O10" s="32"/>
    </row>
    <row r="11" spans="2:15" ht="21" x14ac:dyDescent="0.4">
      <c r="I11" s="32"/>
      <c r="J11" s="32"/>
      <c r="K11" s="32"/>
      <c r="L11" s="32"/>
      <c r="M11" s="32"/>
      <c r="N11" s="32"/>
      <c r="O11" s="32"/>
    </row>
    <row r="12" spans="2:15" ht="18" x14ac:dyDescent="0.3">
      <c r="B12" s="19"/>
      <c r="C12" s="19"/>
      <c r="D12" s="19"/>
    </row>
    <row r="13" spans="2:15" ht="22.5" x14ac:dyDescent="0.4">
      <c r="C13" s="30"/>
      <c r="D13" s="30"/>
      <c r="E13" s="32"/>
      <c r="F13" s="32"/>
      <c r="G13" s="32"/>
    </row>
    <row r="14" spans="2:15" ht="26.25" customHeight="1" x14ac:dyDescent="0.4">
      <c r="C14" s="33"/>
      <c r="D14" s="32"/>
      <c r="E14" s="32"/>
      <c r="F14" s="32"/>
      <c r="G14" s="32"/>
    </row>
    <row r="15" spans="2:15" ht="26.25" customHeight="1" x14ac:dyDescent="0.4">
      <c r="C15" s="33"/>
      <c r="D15" s="32"/>
      <c r="E15" s="32"/>
      <c r="F15" s="32"/>
      <c r="G15" s="32"/>
    </row>
    <row r="16" spans="2:15" ht="26.25" customHeight="1" x14ac:dyDescent="0.4">
      <c r="C16" s="33"/>
      <c r="D16" s="32"/>
      <c r="E16" s="32"/>
      <c r="F16" s="32"/>
      <c r="G16" s="32"/>
    </row>
    <row r="17" spans="3:7" ht="26.25" customHeight="1" x14ac:dyDescent="0.4">
      <c r="C17" s="33"/>
      <c r="D17" s="32"/>
      <c r="E17" s="32"/>
      <c r="F17" s="32"/>
      <c r="G17" s="32"/>
    </row>
  </sheetData>
  <mergeCells count="8">
    <mergeCell ref="B9:C9"/>
    <mergeCell ref="B10:C10"/>
    <mergeCell ref="B3:C3"/>
    <mergeCell ref="B4:C4"/>
    <mergeCell ref="B5:C5"/>
    <mergeCell ref="B6:C6"/>
    <mergeCell ref="B7:C7"/>
    <mergeCell ref="B8:C8"/>
  </mergeCells>
  <pageMargins left="0.23622047244094491" right="0.23622047244094491" top="0.74803149606299213" bottom="0.74803149606299213" header="0.31496062992125984" footer="0.31496062992125984"/>
  <pageSetup paperSize="9" scale="73" orientation="landscape" r:id="rId1"/>
  <headerFoot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5139-B64B-4CE6-BD58-5AE8DE2AAE52}">
  <sheetPr>
    <pageSetUpPr fitToPage="1"/>
  </sheetPr>
  <dimension ref="B1:F16"/>
  <sheetViews>
    <sheetView showGridLines="0" workbookViewId="0">
      <selection activeCell="D3" sqref="D3"/>
    </sheetView>
  </sheetViews>
  <sheetFormatPr baseColWidth="10" defaultColWidth="11.42578125" defaultRowHeight="16.5" x14ac:dyDescent="0.3"/>
  <cols>
    <col min="1" max="1" width="1.42578125" style="15" customWidth="1"/>
    <col min="2" max="2" width="36.7109375" style="15" customWidth="1"/>
    <col min="3" max="3" width="10.140625" style="15" customWidth="1"/>
    <col min="4" max="6" width="21.42578125" style="15" customWidth="1"/>
    <col min="7" max="7" width="11.42578125" style="15"/>
    <col min="8" max="8" width="14.85546875" style="15" customWidth="1"/>
    <col min="9" max="16384" width="11.42578125" style="15"/>
  </cols>
  <sheetData>
    <row r="1" spans="2:6" ht="41.25" x14ac:dyDescent="0.75">
      <c r="B1" s="16" t="s">
        <v>229</v>
      </c>
      <c r="C1" s="16"/>
    </row>
    <row r="2" spans="2:6" ht="30.75" customHeight="1" thickBot="1" x14ac:dyDescent="0.8">
      <c r="B2" s="16"/>
      <c r="C2" s="16"/>
    </row>
    <row r="3" spans="2:6" ht="37.5" customHeight="1" x14ac:dyDescent="0.3">
      <c r="B3" s="308"/>
      <c r="C3" s="309"/>
      <c r="D3" s="22">
        <f>'11-Compte de résultat'!C8</f>
        <v>2025</v>
      </c>
      <c r="E3" s="22" t="s">
        <v>189</v>
      </c>
      <c r="F3" s="23">
        <f>D3-1</f>
        <v>2024</v>
      </c>
    </row>
    <row r="4" spans="2:6" ht="37.5" customHeight="1" x14ac:dyDescent="0.3">
      <c r="B4" s="304" t="s">
        <v>207</v>
      </c>
      <c r="C4" s="305"/>
      <c r="D4" s="26">
        <f>'11-Compte de résultat'!C74</f>
        <v>0</v>
      </c>
      <c r="E4" s="26">
        <f>'Synthèse Charges'!E10</f>
        <v>0</v>
      </c>
      <c r="F4" s="27">
        <f>'11-Compte de résultat'!D74</f>
        <v>0</v>
      </c>
    </row>
    <row r="5" spans="2:6" ht="37.5" customHeight="1" x14ac:dyDescent="0.3">
      <c r="B5" s="304" t="s">
        <v>208</v>
      </c>
      <c r="C5" s="305"/>
      <c r="D5" s="26">
        <f>'11-Compte de résultat'!G74</f>
        <v>0</v>
      </c>
      <c r="E5" s="26">
        <f>'Synthèse Produits'!E10</f>
        <v>0</v>
      </c>
      <c r="F5" s="27">
        <f>'11-Compte de résultat'!H74</f>
        <v>0</v>
      </c>
    </row>
    <row r="6" spans="2:6" ht="37.5" customHeight="1" thickBot="1" x14ac:dyDescent="0.35">
      <c r="B6" s="306" t="s">
        <v>209</v>
      </c>
      <c r="C6" s="307"/>
      <c r="D6" s="28">
        <f>D5-D4</f>
        <v>0</v>
      </c>
      <c r="E6" s="28">
        <f t="shared" ref="E6:F6" si="0">E5-E4</f>
        <v>0</v>
      </c>
      <c r="F6" s="29">
        <f t="shared" si="0"/>
        <v>0</v>
      </c>
    </row>
    <row r="7" spans="2:6" ht="21" x14ac:dyDescent="0.4">
      <c r="B7" s="32"/>
      <c r="C7" s="32"/>
      <c r="D7" s="32"/>
      <c r="E7" s="32"/>
      <c r="F7" s="32"/>
    </row>
    <row r="8" spans="2:6" ht="22.5" x14ac:dyDescent="0.4">
      <c r="B8" s="30"/>
      <c r="C8" s="30"/>
      <c r="D8" s="30"/>
      <c r="E8" s="32"/>
      <c r="F8" s="32"/>
    </row>
    <row r="9" spans="2:6" ht="22.5" x14ac:dyDescent="0.4">
      <c r="B9" s="32"/>
      <c r="C9" s="30" t="s">
        <v>214</v>
      </c>
      <c r="D9" s="30"/>
      <c r="E9" s="32"/>
      <c r="F9" s="32"/>
    </row>
    <row r="10" spans="2:6" ht="26.25" customHeight="1" x14ac:dyDescent="0.4">
      <c r="B10" s="32"/>
      <c r="C10" s="33" t="s">
        <v>203</v>
      </c>
      <c r="D10" s="32" t="s">
        <v>204</v>
      </c>
      <c r="E10" s="32"/>
      <c r="F10" s="32"/>
    </row>
    <row r="11" spans="2:6" ht="26.25" customHeight="1" x14ac:dyDescent="0.4">
      <c r="B11" s="32"/>
      <c r="C11" s="33" t="s">
        <v>203</v>
      </c>
      <c r="D11" s="32" t="s">
        <v>204</v>
      </c>
      <c r="E11" s="32"/>
      <c r="F11" s="32"/>
    </row>
    <row r="12" spans="2:6" ht="26.25" customHeight="1" x14ac:dyDescent="0.4">
      <c r="B12" s="32"/>
      <c r="C12" s="33" t="s">
        <v>203</v>
      </c>
      <c r="D12" s="32" t="s">
        <v>204</v>
      </c>
      <c r="E12" s="32"/>
      <c r="F12" s="32"/>
    </row>
    <row r="13" spans="2:6" ht="26.25" customHeight="1" x14ac:dyDescent="0.4">
      <c r="B13" s="32"/>
      <c r="C13" s="33" t="s">
        <v>203</v>
      </c>
      <c r="D13" s="32" t="s">
        <v>204</v>
      </c>
      <c r="E13" s="32"/>
      <c r="F13" s="32"/>
    </row>
    <row r="14" spans="2:6" ht="21" x14ac:dyDescent="0.4">
      <c r="B14" s="32"/>
      <c r="C14" s="32"/>
      <c r="D14" s="32"/>
      <c r="E14" s="32"/>
      <c r="F14" s="32"/>
    </row>
    <row r="15" spans="2:6" ht="21" x14ac:dyDescent="0.4">
      <c r="B15" s="32"/>
      <c r="C15" s="32"/>
      <c r="D15" s="32"/>
      <c r="E15" s="32"/>
      <c r="F15" s="32"/>
    </row>
    <row r="16" spans="2:6" ht="21" x14ac:dyDescent="0.4">
      <c r="B16" s="32"/>
      <c r="C16" s="32"/>
      <c r="D16" s="32"/>
      <c r="E16" s="32"/>
      <c r="F16" s="32"/>
    </row>
  </sheetData>
  <mergeCells count="4">
    <mergeCell ref="B6:C6"/>
    <mergeCell ref="B3:C3"/>
    <mergeCell ref="B4:C4"/>
    <mergeCell ref="B5:C5"/>
  </mergeCells>
  <pageMargins left="0.23622047244094491" right="0.23622047244094491" top="0.74803149606299213" bottom="0.74803149606299213" header="0.31496062992125984" footer="0.31496062992125984"/>
  <pageSetup paperSize="9" orientation="landscape" r:id="rId1"/>
  <headerFooter>
    <oddFooter>&amp;C&amp;G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6AC08-B7A5-461B-9112-8FC1659DBC4D}">
  <sheetPr>
    <pageSetUpPr fitToPage="1"/>
  </sheetPr>
  <dimension ref="B1:G32"/>
  <sheetViews>
    <sheetView showGridLines="0" workbookViewId="0">
      <selection activeCell="D7" sqref="D7"/>
    </sheetView>
  </sheetViews>
  <sheetFormatPr baseColWidth="10" defaultColWidth="11.42578125" defaultRowHeight="16.5" x14ac:dyDescent="0.3"/>
  <cols>
    <col min="1" max="1" width="1.7109375" style="15" customWidth="1"/>
    <col min="2" max="2" width="7.5703125" style="15" customWidth="1"/>
    <col min="3" max="3" width="41" style="15" customWidth="1"/>
    <col min="4" max="6" width="13.42578125" style="15" customWidth="1"/>
    <col min="7" max="7" width="11.42578125" style="15"/>
    <col min="8" max="8" width="14.85546875" style="15" customWidth="1"/>
    <col min="9" max="16384" width="11.42578125" style="15"/>
  </cols>
  <sheetData>
    <row r="1" spans="2:7" ht="36.75" customHeight="1" x14ac:dyDescent="0.75">
      <c r="B1" s="16" t="s">
        <v>230</v>
      </c>
      <c r="C1" s="16"/>
    </row>
    <row r="2" spans="2:7" ht="16.5" customHeight="1" x14ac:dyDescent="0.4">
      <c r="B2" s="37" t="s">
        <v>211</v>
      </c>
      <c r="C2" s="34"/>
      <c r="D2" s="34"/>
      <c r="F2" s="35" t="s">
        <v>210</v>
      </c>
      <c r="G2" s="34"/>
    </row>
    <row r="3" spans="2:7" ht="15" customHeight="1" x14ac:dyDescent="0.3">
      <c r="B3" s="36"/>
      <c r="C3" s="2"/>
      <c r="D3" s="310" t="s">
        <v>241</v>
      </c>
      <c r="E3" s="310" t="s">
        <v>242</v>
      </c>
      <c r="F3" s="310" t="s">
        <v>243</v>
      </c>
    </row>
    <row r="4" spans="2:7" ht="15" customHeight="1" x14ac:dyDescent="0.3">
      <c r="B4" s="2"/>
      <c r="C4" s="3" t="s">
        <v>165</v>
      </c>
      <c r="D4" s="310"/>
      <c r="E4" s="310"/>
      <c r="F4" s="310"/>
    </row>
    <row r="5" spans="2:7" ht="15" customHeight="1" x14ac:dyDescent="0.3">
      <c r="B5" s="313" t="s">
        <v>166</v>
      </c>
      <c r="C5" s="4" t="s">
        <v>167</v>
      </c>
      <c r="D5" s="5"/>
      <c r="E5" s="5"/>
      <c r="F5" s="5">
        <f>E5-D5</f>
        <v>0</v>
      </c>
    </row>
    <row r="6" spans="2:7" ht="15" customHeight="1" x14ac:dyDescent="0.3">
      <c r="B6" s="313"/>
      <c r="C6" s="4" t="s">
        <v>168</v>
      </c>
      <c r="D6" s="5"/>
      <c r="E6" s="5"/>
      <c r="F6" s="5">
        <f>E6-D6</f>
        <v>0</v>
      </c>
    </row>
    <row r="7" spans="2:7" ht="15" customHeight="1" x14ac:dyDescent="0.3">
      <c r="B7" s="313"/>
      <c r="C7" s="4" t="s">
        <v>169</v>
      </c>
      <c r="D7" s="5"/>
      <c r="E7" s="5"/>
      <c r="F7" s="5">
        <f>E7-D7</f>
        <v>0</v>
      </c>
    </row>
    <row r="8" spans="2:7" ht="15" customHeight="1" x14ac:dyDescent="0.3">
      <c r="B8" s="313"/>
      <c r="C8" s="4" t="s">
        <v>170</v>
      </c>
      <c r="D8" s="5"/>
      <c r="E8" s="5"/>
      <c r="F8" s="5">
        <f>E8-D8</f>
        <v>0</v>
      </c>
    </row>
    <row r="9" spans="2:7" ht="15" customHeight="1" x14ac:dyDescent="0.3">
      <c r="B9" s="313"/>
      <c r="C9" s="4" t="s">
        <v>171</v>
      </c>
      <c r="D9" s="5"/>
      <c r="E9" s="5"/>
      <c r="F9" s="5">
        <f>E9-D9</f>
        <v>0</v>
      </c>
    </row>
    <row r="10" spans="2:7" ht="15" customHeight="1" x14ac:dyDescent="0.3">
      <c r="B10" s="313"/>
      <c r="C10" s="6" t="s">
        <v>172</v>
      </c>
      <c r="D10" s="7">
        <f t="shared" ref="D10:F10" si="0">SUM(D5:D9)</f>
        <v>0</v>
      </c>
      <c r="E10" s="8">
        <f t="shared" si="0"/>
        <v>0</v>
      </c>
      <c r="F10" s="8">
        <f t="shared" si="0"/>
        <v>0</v>
      </c>
    </row>
    <row r="11" spans="2:7" ht="15" customHeight="1" x14ac:dyDescent="0.3">
      <c r="B11" s="9"/>
      <c r="C11" s="141"/>
      <c r="D11" s="10"/>
      <c r="E11" s="10"/>
      <c r="F11" s="10"/>
    </row>
    <row r="12" spans="2:7" ht="15" customHeight="1" x14ac:dyDescent="0.3">
      <c r="B12" s="311" t="s">
        <v>173</v>
      </c>
      <c r="C12" s="4" t="s">
        <v>174</v>
      </c>
      <c r="D12" s="5"/>
      <c r="E12" s="5"/>
      <c r="F12" s="5">
        <f>E12-D12</f>
        <v>0</v>
      </c>
    </row>
    <row r="13" spans="2:7" ht="15" customHeight="1" x14ac:dyDescent="0.3">
      <c r="B13" s="311"/>
      <c r="C13" s="4" t="s">
        <v>175</v>
      </c>
      <c r="D13" s="5"/>
      <c r="E13" s="5"/>
      <c r="F13" s="5">
        <f>E13-D13</f>
        <v>0</v>
      </c>
    </row>
    <row r="14" spans="2:7" ht="15" customHeight="1" x14ac:dyDescent="0.3">
      <c r="B14" s="311"/>
      <c r="C14" s="4" t="s">
        <v>244</v>
      </c>
      <c r="D14" s="5"/>
      <c r="E14" s="5"/>
      <c r="F14" s="5">
        <f>E14-D14</f>
        <v>0</v>
      </c>
    </row>
    <row r="15" spans="2:7" ht="15" customHeight="1" x14ac:dyDescent="0.3">
      <c r="B15" s="311"/>
      <c r="C15" s="4" t="s">
        <v>176</v>
      </c>
      <c r="D15" s="5"/>
      <c r="E15" s="5"/>
      <c r="F15" s="5">
        <f>E15-D15</f>
        <v>0</v>
      </c>
    </row>
    <row r="16" spans="2:7" ht="15" customHeight="1" x14ac:dyDescent="0.3">
      <c r="B16" s="311"/>
      <c r="C16" s="4" t="s">
        <v>177</v>
      </c>
      <c r="D16" s="5"/>
      <c r="E16" s="5"/>
      <c r="F16" s="5">
        <f>E16-D16</f>
        <v>0</v>
      </c>
    </row>
    <row r="17" spans="2:6" ht="15" customHeight="1" x14ac:dyDescent="0.3">
      <c r="B17" s="311"/>
      <c r="C17" s="6" t="s">
        <v>172</v>
      </c>
      <c r="D17" s="7">
        <f t="shared" ref="D17:F17" si="1">SUM(D12:D16)</f>
        <v>0</v>
      </c>
      <c r="E17" s="7">
        <f t="shared" si="1"/>
        <v>0</v>
      </c>
      <c r="F17" s="7">
        <f t="shared" si="1"/>
        <v>0</v>
      </c>
    </row>
    <row r="18" spans="2:6" ht="7.5" customHeight="1" x14ac:dyDescent="0.3">
      <c r="B18" s="9"/>
      <c r="C18" s="141"/>
      <c r="D18" s="10"/>
      <c r="E18" s="10"/>
      <c r="F18" s="10"/>
    </row>
    <row r="19" spans="2:6" ht="15" customHeight="1" x14ac:dyDescent="0.3">
      <c r="B19" s="312" t="s">
        <v>178</v>
      </c>
      <c r="C19" s="4" t="s">
        <v>179</v>
      </c>
      <c r="D19" s="5"/>
      <c r="E19" s="5"/>
      <c r="F19" s="5">
        <f t="shared" ref="F19:F24" si="2">E19-D19</f>
        <v>0</v>
      </c>
    </row>
    <row r="20" spans="2:6" ht="15" customHeight="1" x14ac:dyDescent="0.3">
      <c r="B20" s="312"/>
      <c r="C20" s="4" t="s">
        <v>180</v>
      </c>
      <c r="D20" s="5"/>
      <c r="E20" s="5"/>
      <c r="F20" s="5">
        <f t="shared" si="2"/>
        <v>0</v>
      </c>
    </row>
    <row r="21" spans="2:6" ht="15" customHeight="1" x14ac:dyDescent="0.3">
      <c r="B21" s="312"/>
      <c r="C21" s="4" t="s">
        <v>181</v>
      </c>
      <c r="D21" s="5"/>
      <c r="E21" s="5"/>
      <c r="F21" s="5">
        <f t="shared" si="2"/>
        <v>0</v>
      </c>
    </row>
    <row r="22" spans="2:6" ht="15" customHeight="1" x14ac:dyDescent="0.3">
      <c r="B22" s="312"/>
      <c r="C22" s="4" t="s">
        <v>182</v>
      </c>
      <c r="D22" s="5"/>
      <c r="E22" s="5"/>
      <c r="F22" s="5">
        <f t="shared" si="2"/>
        <v>0</v>
      </c>
    </row>
    <row r="23" spans="2:6" ht="15" customHeight="1" x14ac:dyDescent="0.3">
      <c r="B23" s="312"/>
      <c r="C23" s="4" t="s">
        <v>183</v>
      </c>
      <c r="D23" s="5"/>
      <c r="E23" s="5"/>
      <c r="F23" s="5">
        <f t="shared" si="2"/>
        <v>0</v>
      </c>
    </row>
    <row r="24" spans="2:6" ht="15" customHeight="1" x14ac:dyDescent="0.3">
      <c r="B24" s="312"/>
      <c r="C24" s="4" t="s">
        <v>184</v>
      </c>
      <c r="D24" s="5"/>
      <c r="E24" s="5"/>
      <c r="F24" s="5">
        <f t="shared" si="2"/>
        <v>0</v>
      </c>
    </row>
    <row r="25" spans="2:6" ht="15" customHeight="1" x14ac:dyDescent="0.3">
      <c r="B25" s="312"/>
      <c r="C25" s="6" t="s">
        <v>172</v>
      </c>
      <c r="D25" s="7">
        <f t="shared" ref="D25:F25" si="3">SUM(D19:D24)</f>
        <v>0</v>
      </c>
      <c r="E25" s="7">
        <f t="shared" si="3"/>
        <v>0</v>
      </c>
      <c r="F25" s="7">
        <f t="shared" si="3"/>
        <v>0</v>
      </c>
    </row>
    <row r="26" spans="2:6" ht="9.75" customHeight="1" x14ac:dyDescent="0.3">
      <c r="B26" s="9"/>
      <c r="C26" s="9"/>
      <c r="D26" s="11"/>
      <c r="E26" s="11"/>
      <c r="F26" s="11"/>
    </row>
    <row r="27" spans="2:6" ht="15" customHeight="1" x14ac:dyDescent="0.3">
      <c r="B27" s="313" t="s">
        <v>185</v>
      </c>
      <c r="C27" s="12" t="s">
        <v>186</v>
      </c>
      <c r="D27" s="5"/>
      <c r="E27" s="5"/>
      <c r="F27" s="5">
        <f>E27-D27</f>
        <v>0</v>
      </c>
    </row>
    <row r="28" spans="2:6" ht="15" customHeight="1" x14ac:dyDescent="0.3">
      <c r="B28" s="313"/>
      <c r="C28" s="12" t="s">
        <v>187</v>
      </c>
      <c r="D28" s="5"/>
      <c r="E28" s="5"/>
      <c r="F28" s="5">
        <f>E28-D28</f>
        <v>0</v>
      </c>
    </row>
    <row r="29" spans="2:6" ht="15" customHeight="1" x14ac:dyDescent="0.3">
      <c r="B29" s="313"/>
      <c r="C29" s="6" t="s">
        <v>172</v>
      </c>
      <c r="D29" s="7">
        <f>SUM(D27:D28)</f>
        <v>0</v>
      </c>
      <c r="E29" s="7">
        <f>SUM(E27:E28)</f>
        <v>0</v>
      </c>
      <c r="F29" s="7">
        <f>SUM(F27:F28)</f>
        <v>0</v>
      </c>
    </row>
    <row r="30" spans="2:6" ht="6" customHeight="1" x14ac:dyDescent="0.3">
      <c r="B30" s="9"/>
      <c r="C30" s="141"/>
      <c r="D30" s="10"/>
      <c r="E30" s="10"/>
      <c r="F30" s="10"/>
    </row>
    <row r="31" spans="2:6" ht="6" customHeight="1" x14ac:dyDescent="0.3">
      <c r="B31" s="9"/>
      <c r="C31" s="141"/>
      <c r="D31" s="10"/>
      <c r="E31" s="10"/>
      <c r="F31" s="10"/>
    </row>
    <row r="32" spans="2:6" ht="15" customHeight="1" x14ac:dyDescent="0.3">
      <c r="B32" s="314" t="s">
        <v>188</v>
      </c>
      <c r="C32" s="314"/>
      <c r="D32" s="13">
        <f>SUM(D25,D17,D29,D10)</f>
        <v>0</v>
      </c>
      <c r="E32" s="13">
        <f>SUM(E25,E17,E29,E10)</f>
        <v>0</v>
      </c>
      <c r="F32" s="13">
        <f>SUM(F25,F17,F29,F10)</f>
        <v>0</v>
      </c>
    </row>
  </sheetData>
  <mergeCells count="8">
    <mergeCell ref="F3:F4"/>
    <mergeCell ref="B12:B17"/>
    <mergeCell ref="B19:B25"/>
    <mergeCell ref="B27:B29"/>
    <mergeCell ref="B32:C32"/>
    <mergeCell ref="B5:B10"/>
    <mergeCell ref="D3:D4"/>
    <mergeCell ref="E3:E4"/>
  </mergeCells>
  <hyperlinks>
    <hyperlink ref="F2" location="'Résultat analytique'!A1" display="Résultat analytique" xr:uid="{62F342B3-A38D-4459-922A-84B382A131DD}"/>
  </hyperlinks>
  <pageMargins left="0.23622047244094491" right="0.23622047244094491" top="0.74803149606299213" bottom="0.74803149606299213" header="0.31496062992125984" footer="0.31496062992125984"/>
  <pageSetup paperSize="9" scale="85" orientation="landscape" r:id="rId1"/>
  <headerFooter>
    <oddFooter>&amp;C&amp;G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D8AFE-F3E4-405F-B062-CF9F57E2A75C}">
  <sheetPr>
    <pageSetUpPr fitToPage="1"/>
  </sheetPr>
  <dimension ref="B1:G19"/>
  <sheetViews>
    <sheetView showGridLines="0" zoomScaleNormal="100" workbookViewId="0">
      <selection activeCell="D4" sqref="D4"/>
    </sheetView>
  </sheetViews>
  <sheetFormatPr baseColWidth="10" defaultColWidth="11.42578125" defaultRowHeight="16.5" x14ac:dyDescent="0.3"/>
  <cols>
    <col min="1" max="1" width="1.85546875" style="15" customWidth="1"/>
    <col min="2" max="2" width="31.7109375" style="15" customWidth="1"/>
    <col min="3" max="3" width="11.42578125" style="15" customWidth="1"/>
    <col min="4" max="5" width="21.42578125" style="15" customWidth="1"/>
    <col min="6" max="6" width="20" style="15" customWidth="1"/>
    <col min="7" max="7" width="29.7109375" style="15" customWidth="1"/>
    <col min="8" max="16384" width="11.42578125" style="15"/>
  </cols>
  <sheetData>
    <row r="1" spans="2:7" ht="41.25" x14ac:dyDescent="0.75">
      <c r="B1" s="16" t="s">
        <v>231</v>
      </c>
      <c r="C1" s="16"/>
      <c r="D1" s="16"/>
      <c r="E1" s="16"/>
      <c r="F1" s="16"/>
    </row>
    <row r="2" spans="2:7" ht="30.75" customHeight="1" thickBot="1" x14ac:dyDescent="0.8">
      <c r="B2" s="16"/>
      <c r="C2" s="16"/>
    </row>
    <row r="3" spans="2:7" ht="37.5" customHeight="1" x14ac:dyDescent="0.3">
      <c r="B3" s="316" t="s">
        <v>219</v>
      </c>
      <c r="C3" s="317"/>
      <c r="D3" s="22">
        <f>'11-Compte de résultat'!C8</f>
        <v>2025</v>
      </c>
      <c r="E3" s="22">
        <f>D3-1</f>
        <v>2024</v>
      </c>
      <c r="F3" s="22" t="s">
        <v>212</v>
      </c>
      <c r="G3" s="23" t="s">
        <v>216</v>
      </c>
    </row>
    <row r="4" spans="2:7" ht="39.75" customHeight="1" x14ac:dyDescent="0.3">
      <c r="B4" s="304"/>
      <c r="C4" s="305"/>
      <c r="D4" s="26"/>
      <c r="E4" s="26"/>
      <c r="F4" s="26">
        <f>D4-E4</f>
        <v>0</v>
      </c>
      <c r="G4" s="27"/>
    </row>
    <row r="5" spans="2:7" ht="39.75" customHeight="1" x14ac:dyDescent="0.3">
      <c r="B5" s="304"/>
      <c r="C5" s="305"/>
      <c r="D5" s="26"/>
      <c r="E5" s="26"/>
      <c r="F5" s="26">
        <f t="shared" ref="F5:F10" si="0">D5-E5</f>
        <v>0</v>
      </c>
      <c r="G5" s="27"/>
    </row>
    <row r="6" spans="2:7" ht="39.75" customHeight="1" x14ac:dyDescent="0.3">
      <c r="B6" s="304"/>
      <c r="C6" s="305"/>
      <c r="D6" s="26"/>
      <c r="E6" s="26"/>
      <c r="F6" s="26">
        <f t="shared" ref="F6" si="1">D6-E6</f>
        <v>0</v>
      </c>
      <c r="G6" s="27"/>
    </row>
    <row r="7" spans="2:7" ht="39.75" customHeight="1" x14ac:dyDescent="0.3">
      <c r="B7" s="24"/>
      <c r="C7" s="25"/>
      <c r="D7" s="26"/>
      <c r="E7" s="26"/>
      <c r="F7" s="26">
        <f t="shared" si="0"/>
        <v>0</v>
      </c>
      <c r="G7" s="27"/>
    </row>
    <row r="8" spans="2:7" ht="39.75" customHeight="1" x14ac:dyDescent="0.3">
      <c r="B8" s="24"/>
      <c r="C8" s="25"/>
      <c r="D8" s="26"/>
      <c r="E8" s="26"/>
      <c r="F8" s="26">
        <f t="shared" si="0"/>
        <v>0</v>
      </c>
      <c r="G8" s="27"/>
    </row>
    <row r="9" spans="2:7" ht="39.75" customHeight="1" x14ac:dyDescent="0.3">
      <c r="B9" s="304"/>
      <c r="C9" s="305"/>
      <c r="D9" s="26"/>
      <c r="E9" s="26"/>
      <c r="F9" s="26">
        <f t="shared" si="0"/>
        <v>0</v>
      </c>
      <c r="G9" s="27"/>
    </row>
    <row r="10" spans="2:7" ht="39.75" customHeight="1" x14ac:dyDescent="0.3">
      <c r="B10" s="304"/>
      <c r="C10" s="305"/>
      <c r="D10" s="26"/>
      <c r="E10" s="26"/>
      <c r="F10" s="26">
        <f t="shared" si="0"/>
        <v>0</v>
      </c>
      <c r="G10" s="27"/>
    </row>
    <row r="11" spans="2:7" ht="32.25" customHeight="1" thickBot="1" x14ac:dyDescent="0.35">
      <c r="B11" s="306" t="s">
        <v>192</v>
      </c>
      <c r="C11" s="307"/>
      <c r="D11" s="28">
        <f>SUM(D4:D10)</f>
        <v>0</v>
      </c>
      <c r="E11" s="28">
        <f>SUM(E4:E10)</f>
        <v>0</v>
      </c>
      <c r="F11" s="28">
        <f>SUM(F4:F10)</f>
        <v>0</v>
      </c>
      <c r="G11" s="28"/>
    </row>
    <row r="12" spans="2:7" ht="21" x14ac:dyDescent="0.4">
      <c r="B12" s="32"/>
      <c r="C12" s="32"/>
      <c r="D12" s="32"/>
      <c r="E12" s="32"/>
      <c r="F12" s="32"/>
      <c r="G12" s="32"/>
    </row>
    <row r="13" spans="2:7" ht="22.5" x14ac:dyDescent="0.4">
      <c r="B13" s="30"/>
      <c r="C13" s="30" t="s">
        <v>214</v>
      </c>
      <c r="D13" s="30"/>
      <c r="E13" s="32"/>
      <c r="F13" s="32"/>
      <c r="G13" s="32"/>
    </row>
    <row r="14" spans="2:7" ht="21" x14ac:dyDescent="0.4">
      <c r="B14" s="33" t="s">
        <v>203</v>
      </c>
      <c r="C14" s="315" t="s">
        <v>215</v>
      </c>
      <c r="D14" s="315"/>
      <c r="E14" s="315"/>
      <c r="F14" s="315"/>
      <c r="G14" s="315"/>
    </row>
    <row r="15" spans="2:7" ht="26.25" customHeight="1" x14ac:dyDescent="0.4">
      <c r="B15" s="33" t="s">
        <v>203</v>
      </c>
      <c r="C15" s="315" t="s">
        <v>215</v>
      </c>
      <c r="D15" s="315"/>
      <c r="E15" s="315"/>
      <c r="F15" s="315"/>
      <c r="G15" s="315"/>
    </row>
    <row r="16" spans="2:7" ht="26.25" customHeight="1" x14ac:dyDescent="0.4">
      <c r="B16" s="33" t="s">
        <v>203</v>
      </c>
      <c r="C16" s="315" t="s">
        <v>215</v>
      </c>
      <c r="D16" s="315"/>
      <c r="E16" s="315"/>
      <c r="F16" s="315"/>
      <c r="G16" s="315"/>
    </row>
    <row r="17" spans="2:7" ht="26.25" customHeight="1" x14ac:dyDescent="0.4">
      <c r="B17" s="33" t="s">
        <v>203</v>
      </c>
      <c r="C17" s="315" t="s">
        <v>215</v>
      </c>
      <c r="D17" s="315"/>
      <c r="E17" s="315"/>
      <c r="F17" s="315"/>
      <c r="G17" s="315"/>
    </row>
    <row r="18" spans="2:7" ht="26.25" customHeight="1" x14ac:dyDescent="0.4">
      <c r="B18" s="32"/>
      <c r="C18" s="33"/>
      <c r="D18" s="32"/>
      <c r="E18" s="32"/>
      <c r="F18" s="32"/>
      <c r="G18" s="32"/>
    </row>
    <row r="19" spans="2:7" ht="21" x14ac:dyDescent="0.4">
      <c r="B19" s="32"/>
      <c r="C19" s="32"/>
      <c r="D19" s="32"/>
      <c r="E19" s="32"/>
      <c r="F19" s="32"/>
      <c r="G19" s="32"/>
    </row>
  </sheetData>
  <mergeCells count="11">
    <mergeCell ref="C14:G14"/>
    <mergeCell ref="C15:G15"/>
    <mergeCell ref="C16:G16"/>
    <mergeCell ref="C17:G17"/>
    <mergeCell ref="B3:C3"/>
    <mergeCell ref="B9:C9"/>
    <mergeCell ref="B10:C10"/>
    <mergeCell ref="B11:C11"/>
    <mergeCell ref="B4:C4"/>
    <mergeCell ref="B5:C5"/>
    <mergeCell ref="B6:C6"/>
  </mergeCells>
  <pageMargins left="0.23622047244094491" right="0.23622047244094491" top="0.74803149606299213" bottom="0.74803149606299213" header="0.31496062992125984" footer="0.31496062992125984"/>
  <pageSetup paperSize="9" scale="83" orientation="landscape" r:id="rId1"/>
  <headerFoot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44E0-DFEE-48DE-A6E6-1E8C3885D92B}">
  <sheetPr>
    <pageSetUpPr fitToPage="1"/>
  </sheetPr>
  <dimension ref="B1:I21"/>
  <sheetViews>
    <sheetView showGridLines="0" zoomScaleNormal="100" workbookViewId="0">
      <selection activeCell="I8" sqref="I8"/>
    </sheetView>
  </sheetViews>
  <sheetFormatPr baseColWidth="10" defaultColWidth="11.42578125" defaultRowHeight="16.5" x14ac:dyDescent="0.3"/>
  <cols>
    <col min="1" max="1" width="1.85546875" style="15" customWidth="1"/>
    <col min="2" max="2" width="31.7109375" style="15" customWidth="1"/>
    <col min="3" max="3" width="11.42578125" style="15" customWidth="1"/>
    <col min="4" max="5" width="21.42578125" style="15" customWidth="1"/>
    <col min="6" max="6" width="20" style="15" customWidth="1"/>
    <col min="7" max="16384" width="11.42578125" style="15"/>
  </cols>
  <sheetData>
    <row r="1" spans="2:9" ht="41.25" x14ac:dyDescent="0.75">
      <c r="B1" s="16" t="s">
        <v>232</v>
      </c>
      <c r="C1" s="16"/>
      <c r="D1" s="16"/>
      <c r="E1" s="16"/>
      <c r="F1" s="16"/>
    </row>
    <row r="2" spans="2:9" ht="30.75" customHeight="1" thickBot="1" x14ac:dyDescent="0.8">
      <c r="B2" s="16"/>
      <c r="C2" s="16"/>
    </row>
    <row r="3" spans="2:9" ht="37.5" customHeight="1" x14ac:dyDescent="0.3">
      <c r="B3" s="316" t="s">
        <v>218</v>
      </c>
      <c r="C3" s="317"/>
      <c r="D3" s="22">
        <f>'11-Compte de résultat'!C8</f>
        <v>2025</v>
      </c>
      <c r="E3" s="22">
        <f>D3-1</f>
        <v>2024</v>
      </c>
      <c r="F3" s="23" t="s">
        <v>212</v>
      </c>
    </row>
    <row r="4" spans="2:9" ht="39.75" customHeight="1" x14ac:dyDescent="0.3">
      <c r="B4" s="304"/>
      <c r="C4" s="305"/>
      <c r="D4" s="26"/>
      <c r="E4" s="26"/>
      <c r="F4" s="27">
        <f>D4-E4</f>
        <v>0</v>
      </c>
    </row>
    <row r="5" spans="2:9" ht="39.75" customHeight="1" x14ac:dyDescent="0.3">
      <c r="B5" s="304"/>
      <c r="C5" s="305"/>
      <c r="D5" s="26"/>
      <c r="E5" s="26"/>
      <c r="F5" s="27">
        <f t="shared" ref="F5:F10" si="0">D5-E5</f>
        <v>0</v>
      </c>
    </row>
    <row r="6" spans="2:9" ht="39.75" customHeight="1" x14ac:dyDescent="0.3">
      <c r="B6" s="304"/>
      <c r="C6" s="305"/>
      <c r="D6" s="26"/>
      <c r="E6" s="26"/>
      <c r="F6" s="27">
        <f t="shared" si="0"/>
        <v>0</v>
      </c>
    </row>
    <row r="7" spans="2:9" ht="39.75" customHeight="1" x14ac:dyDescent="0.3">
      <c r="B7" s="24"/>
      <c r="C7" s="25"/>
      <c r="D7" s="26"/>
      <c r="E7" s="26"/>
      <c r="F7" s="27">
        <f t="shared" si="0"/>
        <v>0</v>
      </c>
    </row>
    <row r="8" spans="2:9" ht="39.75" customHeight="1" x14ac:dyDescent="0.3">
      <c r="B8" s="24"/>
      <c r="C8" s="25"/>
      <c r="D8" s="26"/>
      <c r="E8" s="26"/>
      <c r="F8" s="27">
        <f t="shared" si="0"/>
        <v>0</v>
      </c>
    </row>
    <row r="9" spans="2:9" ht="39.75" customHeight="1" x14ac:dyDescent="0.3">
      <c r="B9" s="304"/>
      <c r="C9" s="305"/>
      <c r="D9" s="26"/>
      <c r="E9" s="26"/>
      <c r="F9" s="27">
        <f t="shared" si="0"/>
        <v>0</v>
      </c>
    </row>
    <row r="10" spans="2:9" ht="39.75" customHeight="1" x14ac:dyDescent="0.3">
      <c r="B10" s="304"/>
      <c r="C10" s="305"/>
      <c r="D10" s="26"/>
      <c r="E10" s="26"/>
      <c r="F10" s="27">
        <f t="shared" si="0"/>
        <v>0</v>
      </c>
    </row>
    <row r="11" spans="2:9" ht="32.25" customHeight="1" thickBot="1" x14ac:dyDescent="0.35">
      <c r="B11" s="306" t="s">
        <v>192</v>
      </c>
      <c r="C11" s="307"/>
      <c r="D11" s="28">
        <f>SUM(D4:D10)</f>
        <v>0</v>
      </c>
      <c r="E11" s="28">
        <f>SUM(E4:E10)</f>
        <v>0</v>
      </c>
      <c r="F11" s="29">
        <f>SUM(F4:F10)</f>
        <v>0</v>
      </c>
    </row>
    <row r="12" spans="2:9" ht="21" x14ac:dyDescent="0.4">
      <c r="B12" s="32"/>
      <c r="C12" s="32"/>
      <c r="D12" s="32"/>
      <c r="E12" s="32"/>
      <c r="F12" s="32"/>
    </row>
    <row r="13" spans="2:9" ht="22.5" x14ac:dyDescent="0.4">
      <c r="B13" s="30"/>
      <c r="C13" s="30" t="s">
        <v>214</v>
      </c>
      <c r="D13" s="30"/>
      <c r="E13" s="32"/>
      <c r="F13" s="32"/>
    </row>
    <row r="14" spans="2:9" ht="21" x14ac:dyDescent="0.4">
      <c r="B14" s="33" t="s">
        <v>203</v>
      </c>
      <c r="C14" s="315" t="s">
        <v>245</v>
      </c>
      <c r="D14" s="315"/>
      <c r="E14" s="315"/>
      <c r="F14" s="315"/>
      <c r="G14" s="315"/>
      <c r="H14" s="315"/>
      <c r="I14" s="315"/>
    </row>
    <row r="15" spans="2:9" ht="26.25" customHeight="1" x14ac:dyDescent="0.4">
      <c r="B15" s="33" t="s">
        <v>203</v>
      </c>
      <c r="C15" s="315" t="s">
        <v>245</v>
      </c>
      <c r="D15" s="315"/>
      <c r="E15" s="315"/>
      <c r="F15" s="315"/>
      <c r="G15" s="315"/>
      <c r="H15" s="315"/>
      <c r="I15" s="315"/>
    </row>
    <row r="16" spans="2:9" ht="26.25" customHeight="1" x14ac:dyDescent="0.4">
      <c r="B16" s="33" t="s">
        <v>203</v>
      </c>
      <c r="C16" s="315" t="s">
        <v>245</v>
      </c>
      <c r="D16" s="315"/>
      <c r="E16" s="315"/>
      <c r="F16" s="315"/>
      <c r="G16" s="315"/>
      <c r="H16" s="315"/>
      <c r="I16" s="315"/>
    </row>
    <row r="17" spans="2:9" ht="26.25" customHeight="1" x14ac:dyDescent="0.4">
      <c r="B17" s="33" t="s">
        <v>203</v>
      </c>
      <c r="C17" s="315" t="s">
        <v>245</v>
      </c>
      <c r="D17" s="315"/>
      <c r="E17" s="315"/>
      <c r="F17" s="315"/>
      <c r="G17" s="315"/>
      <c r="H17" s="315"/>
      <c r="I17" s="315"/>
    </row>
    <row r="18" spans="2:9" ht="26.25" customHeight="1" x14ac:dyDescent="0.4">
      <c r="B18" s="32"/>
      <c r="C18" s="33"/>
      <c r="D18" s="32"/>
      <c r="E18" s="32"/>
      <c r="F18" s="32"/>
    </row>
    <row r="19" spans="2:9" ht="21" x14ac:dyDescent="0.4">
      <c r="B19" s="32"/>
      <c r="C19" s="32"/>
      <c r="D19" s="32"/>
      <c r="E19" s="32"/>
      <c r="F19" s="32"/>
    </row>
    <row r="20" spans="2:9" ht="21" x14ac:dyDescent="0.4">
      <c r="B20" s="32"/>
      <c r="C20" s="32"/>
      <c r="D20" s="32"/>
      <c r="E20" s="32"/>
      <c r="F20" s="32"/>
    </row>
    <row r="21" spans="2:9" ht="21" x14ac:dyDescent="0.4">
      <c r="B21" s="32"/>
      <c r="C21" s="32"/>
      <c r="D21" s="32"/>
      <c r="E21" s="32"/>
      <c r="F21" s="32"/>
    </row>
  </sheetData>
  <mergeCells count="11">
    <mergeCell ref="B10:C10"/>
    <mergeCell ref="B3:C3"/>
    <mergeCell ref="B4:C4"/>
    <mergeCell ref="B5:C5"/>
    <mergeCell ref="B6:C6"/>
    <mergeCell ref="B9:C9"/>
    <mergeCell ref="B11:C11"/>
    <mergeCell ref="C14:I14"/>
    <mergeCell ref="C15:I15"/>
    <mergeCell ref="C16:I16"/>
    <mergeCell ref="C17:I17"/>
  </mergeCells>
  <pageMargins left="0.23622047244094491" right="0.23622047244094491" top="0.74803149606299213" bottom="0.74803149606299213" header="0.31496062992125984" footer="0.31496062992125984"/>
  <pageSetup paperSize="9" scale="89"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vt:i4>
      </vt:variant>
    </vt:vector>
  </HeadingPairs>
  <TitlesOfParts>
    <vt:vector size="19" baseType="lpstr">
      <vt:lpstr>Guide d'utilisation</vt:lpstr>
      <vt:lpstr>Ouverture</vt:lpstr>
      <vt:lpstr>Orga cptable EEDF</vt:lpstr>
      <vt:lpstr>Synthèse Charges</vt:lpstr>
      <vt:lpstr>Synthèse Produits</vt:lpstr>
      <vt:lpstr>Synthèse Résultats</vt:lpstr>
      <vt:lpstr>Synthèse analytique</vt:lpstr>
      <vt:lpstr>Zoom subventions</vt:lpstr>
      <vt:lpstr>Zoom chiffres d'affaires</vt:lpstr>
      <vt:lpstr>Investissements</vt:lpstr>
      <vt:lpstr>Struct BRED EEDF</vt:lpstr>
      <vt:lpstr>Trésorerie</vt:lpstr>
      <vt:lpstr>Fin</vt:lpstr>
      <vt:lpstr>Documents annexes</vt:lpstr>
      <vt:lpstr>11-Compte de résultat</vt:lpstr>
      <vt:lpstr>12-Bilan</vt:lpstr>
      <vt:lpstr>Résultat analytique</vt:lpstr>
      <vt:lpstr>'Guide d''utilisation'!Zone_d_impression</vt:lpstr>
      <vt:lpstr>Ouverture!Zone_d_impression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SALVAN</dc:creator>
  <cp:lastModifiedBy>EEDF - Fred SALVAN</cp:lastModifiedBy>
  <cp:lastPrinted>2024-12-18T16:47:54Z</cp:lastPrinted>
  <dcterms:created xsi:type="dcterms:W3CDTF">2024-12-11T11:12:44Z</dcterms:created>
  <dcterms:modified xsi:type="dcterms:W3CDTF">2025-12-05T15:36:57Z</dcterms:modified>
</cp:coreProperties>
</file>